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2120" windowHeight="8010" tabRatio="682" firstSheet="4" activeTab="15"/>
  </bookViews>
  <sheets>
    <sheet name="Main" sheetId="1" r:id="rId1"/>
    <sheet name="Time Table" sheetId="19" r:id="rId2"/>
    <sheet name="School" sheetId="9" r:id="rId3"/>
    <sheet name="Anl" sheetId="14" r:id="rId4"/>
    <sheet name="E.Centre" sheetId="7" r:id="rId5"/>
    <sheet name="ThasilDhar" sheetId="2" r:id="rId6"/>
    <sheet name="SHO" sheetId="4" r:id="rId7"/>
    <sheet name="Medical" sheetId="5" r:id="rId8"/>
    <sheet name="Postoffice" sheetId="6" r:id="rId9"/>
    <sheet name="OS" sheetId="11" r:id="rId10"/>
    <sheet name="MEO" sheetId="10" r:id="rId11"/>
    <sheet name="DEO" sheetId="12" r:id="rId12"/>
    <sheet name="Additional Budget" sheetId="13" r:id="rId13"/>
    <sheet name="P.E. Meterial" sheetId="8" r:id="rId14"/>
    <sheet name="Conatct Nos" sheetId="17" r:id="rId15"/>
    <sheet name="NCPEM" sheetId="18" r:id="rId16"/>
  </sheets>
  <definedNames>
    <definedName name="a">#REF!</definedName>
    <definedName name="b">#REF!</definedName>
    <definedName name="_xlnm.Print_Area" localSheetId="3">Anl!$A$1:$G$34</definedName>
    <definedName name="_xlnm.Print_Area" localSheetId="11">DEO!$A$1:$H$36</definedName>
    <definedName name="_xlnm.Print_Area" localSheetId="4">E.Centre!$A$1:$G$24</definedName>
    <definedName name="_xlnm.Print_Area" localSheetId="7">Medical!$A$1:$G$24</definedName>
    <definedName name="_xlnm.Print_Area" localSheetId="9">OS!$A$1:$G$24</definedName>
    <definedName name="_xlnm.Print_Area" localSheetId="13">'P.E. Meterial'!$A$1:$G$32</definedName>
    <definedName name="_xlnm.Print_Area" localSheetId="8">Postoffice!$A$1:$G$24</definedName>
    <definedName name="_xlnm.Print_Area" localSheetId="2">School!$A$1:$G$24</definedName>
    <definedName name="_xlnm.Print_Area" localSheetId="6">SHO!$A$1:$G$25</definedName>
    <definedName name="_xlnm.Print_Area" localSheetId="5">ThasilDhar!$A$1:$G$24</definedName>
  </definedNames>
  <calcPr calcId="124519"/>
</workbook>
</file>

<file path=xl/calcChain.xml><?xml version="1.0" encoding="utf-8"?>
<calcChain xmlns="http://schemas.openxmlformats.org/spreadsheetml/2006/main">
  <c r="B12" i="1"/>
  <c r="A12" i="2" s="1"/>
  <c r="D8" i="11"/>
  <c r="A2" i="7"/>
  <c r="G3"/>
  <c r="A4"/>
  <c r="A5"/>
  <c r="A6"/>
  <c r="D8"/>
  <c r="E9"/>
  <c r="E10"/>
  <c r="A13"/>
  <c r="G20"/>
  <c r="G21"/>
  <c r="A23"/>
  <c r="A2" i="2"/>
  <c r="G3"/>
  <c r="A4"/>
  <c r="G20" s="1"/>
  <c r="A5"/>
  <c r="A6"/>
  <c r="D8"/>
  <c r="E9"/>
  <c r="E10"/>
  <c r="A13"/>
  <c r="G21"/>
  <c r="A23"/>
  <c r="E9" i="4"/>
  <c r="D8" i="5"/>
  <c r="D9" i="8"/>
  <c r="D9" i="12"/>
  <c r="D8" i="10"/>
  <c r="D8" i="6"/>
  <c r="D8" i="4"/>
  <c r="D8" i="14"/>
  <c r="D7" i="9"/>
  <c r="A13" i="11"/>
  <c r="A14" i="14"/>
  <c r="A13"/>
  <c r="A6"/>
  <c r="B28"/>
  <c r="B25"/>
  <c r="A34"/>
  <c r="G4"/>
  <c r="E10"/>
  <c r="E9"/>
  <c r="A5"/>
  <c r="G22" s="1"/>
  <c r="B30" s="1"/>
  <c r="A4"/>
  <c r="G21" s="1"/>
  <c r="B29" s="1"/>
  <c r="A2"/>
  <c r="B20" i="12"/>
  <c r="B19"/>
  <c r="A12" i="11"/>
  <c r="H25" i="12"/>
  <c r="H5" i="13"/>
  <c r="G5"/>
  <c r="B5"/>
  <c r="A5"/>
  <c r="A7" i="8"/>
  <c r="A7" i="12"/>
  <c r="A6" i="10"/>
  <c r="A13" i="8"/>
  <c r="A13" i="12"/>
  <c r="A6"/>
  <c r="G3" s="1"/>
  <c r="E11"/>
  <c r="E10"/>
  <c r="A5"/>
  <c r="F33" s="1"/>
  <c r="A4"/>
  <c r="F32" s="1"/>
  <c r="A2"/>
  <c r="A13" i="10"/>
  <c r="A23" i="11"/>
  <c r="E10"/>
  <c r="E9"/>
  <c r="A6"/>
  <c r="A5"/>
  <c r="G21" s="1"/>
  <c r="A4"/>
  <c r="G20" s="1"/>
  <c r="A2"/>
  <c r="G3" i="10"/>
  <c r="A23"/>
  <c r="E10"/>
  <c r="E9"/>
  <c r="A5"/>
  <c r="G21" s="1"/>
  <c r="A4"/>
  <c r="G20" s="1"/>
  <c r="A2"/>
  <c r="A13" i="9"/>
  <c r="A12"/>
  <c r="A11"/>
  <c r="A3"/>
  <c r="G19" s="1"/>
  <c r="E9"/>
  <c r="E8"/>
  <c r="A4"/>
  <c r="G20" s="1"/>
  <c r="A2"/>
  <c r="C23" i="8"/>
  <c r="C18"/>
  <c r="C15"/>
  <c r="A6"/>
  <c r="G2"/>
  <c r="E11"/>
  <c r="E10"/>
  <c r="A5"/>
  <c r="G32" s="1"/>
  <c r="A4"/>
  <c r="G31" s="1"/>
  <c r="A2"/>
  <c r="A12" i="10" l="1"/>
  <c r="A12" i="7"/>
  <c r="G3" i="9"/>
  <c r="A6" i="6"/>
  <c r="A6" i="5"/>
  <c r="A6" i="4"/>
  <c r="G3" i="6"/>
  <c r="A23"/>
  <c r="A12"/>
  <c r="E10"/>
  <c r="E9"/>
  <c r="A5"/>
  <c r="G21" s="1"/>
  <c r="A4"/>
  <c r="G20" s="1"/>
  <c r="A2"/>
  <c r="A13" i="5"/>
  <c r="G3"/>
  <c r="A23"/>
  <c r="A12"/>
  <c r="E10"/>
  <c r="E9"/>
  <c r="A5"/>
  <c r="G21" s="1"/>
  <c r="A4"/>
  <c r="G20" s="1"/>
  <c r="A2"/>
  <c r="A13" i="4"/>
  <c r="G3"/>
  <c r="A23"/>
  <c r="A12"/>
  <c r="E10"/>
  <c r="A5"/>
  <c r="G21" s="1"/>
  <c r="A4"/>
  <c r="G20" s="1"/>
  <c r="A2"/>
</calcChain>
</file>

<file path=xl/sharedStrings.xml><?xml version="1.0" encoding="utf-8"?>
<sst xmlns="http://schemas.openxmlformats.org/spreadsheetml/2006/main" count="273" uniqueCount="125">
  <si>
    <t>Name of the Examination</t>
  </si>
  <si>
    <t>Name of the Centre</t>
  </si>
  <si>
    <t>Govt.Model High School, Nellore</t>
  </si>
  <si>
    <t>Centre No</t>
  </si>
  <si>
    <t xml:space="preserve">Date of Examinations </t>
  </si>
  <si>
    <t>Timings</t>
  </si>
  <si>
    <t>from 09.30 AM to 12.00 Noon</t>
  </si>
  <si>
    <t>No of Candidates Alloted</t>
  </si>
  <si>
    <t>Name of the Head Quarters of The Thasildhar</t>
  </si>
  <si>
    <t>Name of the Head Quarters of The Police Station</t>
  </si>
  <si>
    <t>Name of the Head Quarters of The Primary Health Centre</t>
  </si>
  <si>
    <t>Name of the Head Quarters of The Post Office</t>
  </si>
  <si>
    <t>Nellore</t>
  </si>
  <si>
    <t>Nellore-3</t>
  </si>
  <si>
    <t>Name of the Head Quarters of MEO</t>
  </si>
  <si>
    <t>From</t>
  </si>
  <si>
    <t>Name of The Chief Superintendent</t>
  </si>
  <si>
    <t>To</t>
  </si>
  <si>
    <t>The Thasidhar,</t>
  </si>
  <si>
    <t>Sir,</t>
  </si>
  <si>
    <t>Sub:</t>
  </si>
  <si>
    <t>Mandal</t>
  </si>
  <si>
    <t>District</t>
  </si>
  <si>
    <t>Sri Potti Sreeramulu Nellore</t>
  </si>
  <si>
    <t>Director RC.No &amp; Date</t>
  </si>
  <si>
    <t>DEO Proc RC No &amp; Date (Appointed Chief)</t>
  </si>
  <si>
    <t>Ref:</t>
  </si>
  <si>
    <t>1.</t>
  </si>
  <si>
    <t>2.</t>
  </si>
  <si>
    <t>Thanking you sir.</t>
  </si>
  <si>
    <t>Yours faithfully</t>
  </si>
  <si>
    <t>Encl:</t>
  </si>
  <si>
    <t xml:space="preserve">                This is for your Kind information and to take necessary action.</t>
  </si>
  <si>
    <t>The Station House Officer,</t>
  </si>
  <si>
    <t>Confidencial Matereal Deposited Dates</t>
  </si>
  <si>
    <t>from 09.00 AM to 12.30 Noon</t>
  </si>
  <si>
    <t>The Medical Officer,</t>
  </si>
  <si>
    <t>Primary Health Centre, Nellore</t>
  </si>
  <si>
    <t>The Branch Post Master,</t>
  </si>
  <si>
    <t xml:space="preserve">              In this connection I request to booking of Answer Scripts under Speed Post System to the spot valuation centers’ without affixing any service postage.</t>
  </si>
  <si>
    <t>The Headmaster,</t>
  </si>
  <si>
    <t>Date</t>
  </si>
  <si>
    <t>Additional Joint Secretary,</t>
  </si>
  <si>
    <t>Director of Government Examinations,</t>
  </si>
  <si>
    <t>A.P; Hyderabad.</t>
  </si>
  <si>
    <t>3.</t>
  </si>
  <si>
    <t>4.</t>
  </si>
  <si>
    <t>5.</t>
  </si>
  <si>
    <t>6.</t>
  </si>
  <si>
    <t>7.</t>
  </si>
  <si>
    <t>8.</t>
  </si>
  <si>
    <t>9.</t>
  </si>
  <si>
    <t>10.</t>
  </si>
  <si>
    <t>11.</t>
  </si>
  <si>
    <t>Consolidated Absentee Statement.</t>
  </si>
  <si>
    <t>Stationery Account both for Coding (Proforma-IV).</t>
  </si>
  <si>
    <t>Room Wise, Roll No Wise, Date Wise, Paper Code Wise Main Answer Books and Additional Answer Books Issued Statement.</t>
  </si>
  <si>
    <t>The Day-Wise Speed Post Account Particulars.</t>
  </si>
  <si>
    <t>Report of the Chief Superintendent of the Centre.</t>
  </si>
  <si>
    <t>Balance of Question Paper Statement.</t>
  </si>
  <si>
    <t>Attendance Sheets of the Centre.</t>
  </si>
  <si>
    <t>The Cancelled OMRs in respect of absentee cases in a Separate Cover.</t>
  </si>
  <si>
    <t>No of Schools</t>
  </si>
  <si>
    <t>No of Days</t>
  </si>
  <si>
    <t>Chief Acual Designation</t>
  </si>
  <si>
    <t>Chief Acual Place of Working</t>
  </si>
  <si>
    <t>Appointment Order.</t>
  </si>
  <si>
    <t>The Mandal Educational Officer,</t>
  </si>
  <si>
    <t>No of Invigilators</t>
  </si>
  <si>
    <t>The Principal,</t>
  </si>
  <si>
    <t>STPM Govt.IASE, Nellore.</t>
  </si>
  <si>
    <t>The District Educational Officer,</t>
  </si>
  <si>
    <t>Stationery Account for Coding (Proforma-IV).</t>
  </si>
  <si>
    <t>Un used Blank OMR sheets No: From 2910680 To: 2910799 (120) (Used Report: NIL)</t>
  </si>
  <si>
    <t>Paper Seal Strikers. (182.)</t>
  </si>
  <si>
    <t>D.C. Bills.</t>
  </si>
  <si>
    <t>23-03-2011</t>
  </si>
  <si>
    <t>Actual expenditure incurred under by the Chief Superintendent</t>
  </si>
  <si>
    <t>Amount now sanctioned under</t>
  </si>
  <si>
    <t>Amount to be sanctioned under</t>
  </si>
  <si>
    <t>TA &amp; DA</t>
  </si>
  <si>
    <t>Remuneration &amp; Contigencies</t>
  </si>
  <si>
    <t>Additional budget Requirement:</t>
  </si>
  <si>
    <t>D.C. BILLS DETAILS:</t>
  </si>
  <si>
    <t xml:space="preserve">Expenditure Particulars: </t>
  </si>
  <si>
    <t xml:space="preserve">1. Acquittance for TA &amp; DA : </t>
  </si>
  <si>
    <t>b) Contingencies</t>
  </si>
  <si>
    <t xml:space="preserve">a) Acquittance for Remuneration :                                                   </t>
  </si>
  <si>
    <t xml:space="preserve">2. </t>
  </si>
  <si>
    <t>Total (Remuneration &amp; Contingences)</t>
  </si>
  <si>
    <t>Rs:</t>
  </si>
  <si>
    <t>Amount</t>
  </si>
  <si>
    <t>Cheque No</t>
  </si>
  <si>
    <t xml:space="preserve"> TA &amp; DA</t>
  </si>
  <si>
    <t xml:space="preserve"> Remuneration &amp; Contingences</t>
  </si>
  <si>
    <t>DEVELOPEED BY</t>
  </si>
  <si>
    <t>I.BALAKRISHNAIAH</t>
  </si>
  <si>
    <t>SCHOOL ASSISTANT (MATHEMATICS)</t>
  </si>
  <si>
    <t>Phone No:9492268881</t>
  </si>
  <si>
    <t>The Agent / Incharge</t>
  </si>
  <si>
    <t>ANL Parcel Service</t>
  </si>
  <si>
    <t>Lr No: 106726</t>
  </si>
  <si>
    <t>Name of the Head Quarters of ANL Parcil</t>
  </si>
  <si>
    <t>Name &amp; Designation of Answer Scripts Receieving Authority</t>
  </si>
  <si>
    <t xml:space="preserve">Specimen Signature </t>
  </si>
  <si>
    <t>Attested</t>
  </si>
  <si>
    <t>Thanking you Sir.</t>
  </si>
  <si>
    <t>Chief Superintendent,</t>
  </si>
  <si>
    <t>Sri:N.VENKATESWARLU</t>
  </si>
  <si>
    <t>D.Devadanam, Record Assistant, Govt.Model High School, Nellore</t>
  </si>
  <si>
    <t>Headmaster (FAC)</t>
  </si>
  <si>
    <t>Nellore Main</t>
  </si>
  <si>
    <t>Smt K.Saroja Devi</t>
  </si>
  <si>
    <t>Dt: 12-04-2011</t>
  </si>
  <si>
    <t>Chief  R.C . No -             Date</t>
  </si>
  <si>
    <t>Post Examination Meterial</t>
  </si>
  <si>
    <t>R.C.NO:___________  Dt: _____________</t>
  </si>
  <si>
    <t>Rc.No.______________,  Dated: ______________</t>
  </si>
  <si>
    <t>SSC Public Examinations, March-2015</t>
  </si>
  <si>
    <t>04201</t>
  </si>
  <si>
    <t>01/S.S.C. Exams/ March,2015</t>
  </si>
  <si>
    <t>From 26-03-2015 To 11-04-2015</t>
  </si>
  <si>
    <t>Dt: 18/03/2015</t>
  </si>
  <si>
    <t>16/03/2015, 17/03/2015</t>
  </si>
  <si>
    <t>Dt: 11/04/2015</t>
  </si>
</sst>
</file>

<file path=xl/styles.xml><?xml version="1.0" encoding="utf-8"?>
<styleSheet xmlns="http://schemas.openxmlformats.org/spreadsheetml/2006/main">
  <fonts count="20">
    <font>
      <sz val="11"/>
      <color theme="1"/>
      <name val="Calibri"/>
      <family val="2"/>
      <scheme val="minor"/>
    </font>
    <font>
      <sz val="9"/>
      <color theme="1"/>
      <name val="Calibri"/>
      <family val="2"/>
      <scheme val="minor"/>
    </font>
    <font>
      <sz val="11"/>
      <color theme="0"/>
      <name val="Calibri"/>
      <family val="2"/>
      <scheme val="minor"/>
    </font>
    <font>
      <sz val="10"/>
      <color theme="1"/>
      <name val="Verdana"/>
      <family val="2"/>
    </font>
    <font>
      <sz val="11"/>
      <color rgb="FFC00000"/>
      <name val="Calibri"/>
      <family val="2"/>
      <scheme val="minor"/>
    </font>
    <font>
      <sz val="12"/>
      <color rgb="FF000000"/>
      <name val="Calibri"/>
      <family val="2"/>
      <scheme val="minor"/>
    </font>
    <font>
      <u/>
      <sz val="12"/>
      <color theme="1"/>
      <name val="Verdana"/>
      <family val="2"/>
    </font>
    <font>
      <b/>
      <sz val="10"/>
      <color theme="1"/>
      <name val="Verdana"/>
      <family val="2"/>
    </font>
    <font>
      <sz val="12"/>
      <color theme="0"/>
      <name val="Calibri"/>
      <family val="2"/>
      <scheme val="minor"/>
    </font>
    <font>
      <sz val="10"/>
      <name val="Verdana"/>
      <family val="2"/>
    </font>
    <font>
      <sz val="10"/>
      <color rgb="FFFF0000"/>
      <name val="Verdana"/>
      <family val="2"/>
    </font>
    <font>
      <sz val="11"/>
      <color theme="1"/>
      <name val="Verdana"/>
      <family val="2"/>
    </font>
    <font>
      <sz val="9"/>
      <color theme="1"/>
      <name val="Verdana"/>
      <family val="2"/>
    </font>
    <font>
      <b/>
      <sz val="9"/>
      <color theme="1"/>
      <name val="Verdana"/>
      <family val="2"/>
    </font>
    <font>
      <b/>
      <sz val="10"/>
      <color rgb="FFC00000"/>
      <name val="Verdana"/>
      <family val="2"/>
    </font>
    <font>
      <sz val="10"/>
      <color theme="0"/>
      <name val="Verdana"/>
      <family val="2"/>
    </font>
    <font>
      <b/>
      <sz val="11"/>
      <color theme="1"/>
      <name val="Calibri"/>
      <family val="2"/>
      <scheme val="minor"/>
    </font>
    <font>
      <sz val="10"/>
      <name val="Arial"/>
      <family val="2"/>
    </font>
    <font>
      <b/>
      <sz val="16"/>
      <color rgb="FF0000FF"/>
      <name val="Calibri"/>
      <family val="2"/>
      <scheme val="minor"/>
    </font>
    <font>
      <b/>
      <sz val="16"/>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s>
  <borders count="4">
    <border>
      <left/>
      <right/>
      <top/>
      <bottom/>
      <diagonal/>
    </border>
    <border>
      <left/>
      <right/>
      <top/>
      <bottom style="medium">
        <color auto="1"/>
      </bottom>
      <diagonal/>
    </border>
    <border>
      <left/>
      <right/>
      <top style="medium">
        <color auto="1"/>
      </top>
      <bottom style="medium">
        <color auto="1"/>
      </bottom>
      <diagonal/>
    </border>
    <border>
      <left style="thin">
        <color theme="1"/>
      </left>
      <right style="thin">
        <color theme="1"/>
      </right>
      <top style="thin">
        <color theme="1"/>
      </top>
      <bottom style="thin">
        <color theme="1"/>
      </bottom>
      <diagonal/>
    </border>
  </borders>
  <cellStyleXfs count="4">
    <xf numFmtId="0" fontId="0" fillId="0" borderId="0"/>
    <xf numFmtId="0" fontId="17" fillId="0" borderId="0"/>
    <xf numFmtId="0" fontId="17" fillId="0" borderId="0"/>
    <xf numFmtId="0" fontId="17" fillId="0" borderId="0"/>
  </cellStyleXfs>
  <cellXfs count="133">
    <xf numFmtId="0" fontId="0" fillId="0" borderId="0" xfId="0"/>
    <xf numFmtId="14" fontId="0" fillId="2" borderId="0" xfId="0" applyNumberFormat="1" applyFill="1" applyProtection="1">
      <protection locked="0"/>
    </xf>
    <xf numFmtId="0" fontId="0" fillId="0" borderId="0" xfId="0" applyFont="1" applyProtection="1">
      <protection hidden="1"/>
    </xf>
    <xf numFmtId="0" fontId="0" fillId="0" borderId="0" xfId="0" applyFont="1" applyAlignment="1" applyProtection="1">
      <alignment horizontal="center"/>
      <protection hidden="1"/>
    </xf>
    <xf numFmtId="0" fontId="0" fillId="0" borderId="0" xfId="0" applyAlignment="1" applyProtection="1">
      <alignment wrapText="1"/>
      <protection hidden="1"/>
    </xf>
    <xf numFmtId="0" fontId="3" fillId="0" borderId="0" xfId="0" applyFont="1" applyProtection="1">
      <protection hidden="1"/>
    </xf>
    <xf numFmtId="0" fontId="1" fillId="0" borderId="0" xfId="0" applyFont="1" applyProtection="1">
      <protection hidden="1"/>
    </xf>
    <xf numFmtId="49" fontId="4" fillId="2" borderId="0" xfId="0" applyNumberFormat="1" applyFont="1" applyFill="1" applyProtection="1">
      <protection locked="0"/>
    </xf>
    <xf numFmtId="0" fontId="0" fillId="0" borderId="0" xfId="0" applyAlignment="1" applyProtection="1">
      <alignment horizontal="center" vertical="center" wrapText="1"/>
      <protection hidden="1"/>
    </xf>
    <xf numFmtId="0" fontId="0" fillId="0" borderId="0" xfId="0" applyFont="1" applyAlignment="1" applyProtection="1">
      <alignment horizontal="center" vertical="center"/>
      <protection hidden="1"/>
    </xf>
    <xf numFmtId="0" fontId="0" fillId="2" borderId="0" xfId="0" applyFont="1" applyFill="1" applyAlignment="1" applyProtection="1">
      <alignment horizontal="center" vertical="center"/>
      <protection locked="0" hidden="1"/>
    </xf>
    <xf numFmtId="0" fontId="0" fillId="2" borderId="0" xfId="0" applyFont="1" applyFill="1" applyProtection="1">
      <protection locked="0"/>
    </xf>
    <xf numFmtId="0" fontId="0" fillId="3" borderId="0" xfId="0" applyFill="1"/>
    <xf numFmtId="0" fontId="2" fillId="4" borderId="0" xfId="0" applyFont="1" applyFill="1"/>
    <xf numFmtId="0" fontId="2" fillId="4" borderId="0" xfId="0" applyFont="1" applyFill="1" applyAlignment="1">
      <alignment wrapText="1"/>
    </xf>
    <xf numFmtId="0" fontId="2" fillId="4" borderId="0" xfId="0" applyFont="1" applyFill="1" applyAlignment="1" applyProtection="1">
      <alignment wrapText="1"/>
      <protection hidden="1"/>
    </xf>
    <xf numFmtId="0" fontId="2" fillId="4" borderId="0" xfId="0" applyFont="1" applyFill="1" applyAlignment="1">
      <alignment vertical="top" wrapText="1"/>
    </xf>
    <xf numFmtId="0" fontId="0" fillId="3" borderId="0" xfId="0" applyFill="1" applyProtection="1">
      <protection hidden="1"/>
    </xf>
    <xf numFmtId="0" fontId="3" fillId="0" borderId="0" xfId="0" applyFont="1" applyProtection="1">
      <protection hidden="1"/>
    </xf>
    <xf numFmtId="0" fontId="3" fillId="0" borderId="0" xfId="0" applyFont="1" applyAlignment="1" applyProtection="1">
      <alignment horizontal="center"/>
      <protection hidden="1"/>
    </xf>
    <xf numFmtId="0" fontId="3" fillId="0" borderId="0" xfId="0" applyFont="1" applyAlignment="1" applyProtection="1">
      <alignment horizontal="center"/>
      <protection hidden="1"/>
    </xf>
    <xf numFmtId="14" fontId="3" fillId="2" borderId="0" xfId="0" applyNumberFormat="1" applyFont="1" applyFill="1" applyProtection="1">
      <protection locked="0" hidden="1"/>
    </xf>
    <xf numFmtId="0" fontId="3" fillId="5" borderId="0" xfId="0" applyFont="1" applyFill="1" applyAlignment="1" applyProtection="1">
      <alignment horizontal="right" vertical="top"/>
      <protection hidden="1"/>
    </xf>
    <xf numFmtId="49" fontId="3" fillId="5" borderId="0" xfId="0" applyNumberFormat="1" applyFont="1" applyFill="1" applyAlignment="1" applyProtection="1">
      <alignment horizontal="justify" vertical="top"/>
      <protection hidden="1"/>
    </xf>
    <xf numFmtId="0" fontId="9" fillId="5" borderId="0" xfId="0" applyFont="1" applyFill="1" applyAlignment="1" applyProtection="1">
      <alignment horizontal="left" vertical="top"/>
      <protection hidden="1"/>
    </xf>
    <xf numFmtId="0" fontId="11" fillId="5" borderId="0" xfId="0" applyFont="1" applyFill="1" applyProtection="1">
      <protection hidden="1"/>
    </xf>
    <xf numFmtId="0" fontId="11" fillId="5" borderId="0" xfId="0" applyFont="1" applyFill="1" applyAlignment="1" applyProtection="1">
      <alignment horizontal="right" vertical="top"/>
      <protection hidden="1"/>
    </xf>
    <xf numFmtId="49" fontId="11" fillId="5" borderId="0" xfId="0" applyNumberFormat="1" applyFont="1" applyFill="1" applyAlignment="1" applyProtection="1">
      <alignment horizontal="justify" vertical="top"/>
      <protection hidden="1"/>
    </xf>
    <xf numFmtId="0" fontId="11" fillId="5" borderId="0" xfId="0" applyFont="1" applyFill="1" applyAlignment="1" applyProtection="1">
      <alignment horizontal="center"/>
      <protection hidden="1"/>
    </xf>
    <xf numFmtId="0" fontId="11" fillId="5" borderId="0" xfId="0" applyFont="1" applyFill="1" applyAlignment="1" applyProtection="1">
      <alignment horizontal="center" vertical="top" wrapText="1"/>
      <protection hidden="1"/>
    </xf>
    <xf numFmtId="0" fontId="12" fillId="5" borderId="0" xfId="0" applyFont="1" applyFill="1" applyProtection="1">
      <protection hidden="1"/>
    </xf>
    <xf numFmtId="0" fontId="0" fillId="6" borderId="0" xfId="0" applyFill="1" applyAlignment="1" applyProtection="1">
      <alignment horizontal="center" vertical="center" wrapText="1"/>
      <protection hidden="1"/>
    </xf>
    <xf numFmtId="0" fontId="11" fillId="5" borderId="0" xfId="0" applyFont="1" applyFill="1" applyAlignment="1" applyProtection="1">
      <alignment horizontal="left" vertical="top"/>
      <protection hidden="1"/>
    </xf>
    <xf numFmtId="0" fontId="0" fillId="5" borderId="0" xfId="0" applyFont="1" applyFill="1" applyProtection="1">
      <protection hidden="1"/>
    </xf>
    <xf numFmtId="49" fontId="3" fillId="5" borderId="0" xfId="0" applyNumberFormat="1" applyFont="1" applyFill="1" applyAlignment="1" applyProtection="1">
      <alignment horizontal="center" vertical="top"/>
      <protection hidden="1"/>
    </xf>
    <xf numFmtId="49" fontId="3" fillId="5" borderId="0" xfId="0" applyNumberFormat="1" applyFont="1" applyFill="1" applyAlignment="1" applyProtection="1">
      <alignment horizontal="left" vertical="top"/>
      <protection hidden="1"/>
    </xf>
    <xf numFmtId="0" fontId="7" fillId="5" borderId="0" xfId="0" applyFont="1" applyFill="1" applyProtection="1">
      <protection hidden="1"/>
    </xf>
    <xf numFmtId="0" fontId="3" fillId="5" borderId="0" xfId="0" applyFont="1" applyFill="1" applyAlignment="1" applyProtection="1">
      <alignment horizontal="right" vertical="top" wrapText="1"/>
      <protection hidden="1"/>
    </xf>
    <xf numFmtId="49" fontId="3" fillId="5" borderId="0" xfId="0" applyNumberFormat="1" applyFont="1" applyFill="1" applyProtection="1">
      <protection hidden="1"/>
    </xf>
    <xf numFmtId="0" fontId="7" fillId="5" borderId="0" xfId="0" applyFont="1" applyFill="1" applyAlignment="1" applyProtection="1">
      <alignment horizontal="left" vertical="top"/>
      <protection hidden="1"/>
    </xf>
    <xf numFmtId="0" fontId="0" fillId="5" borderId="0" xfId="0" applyFill="1"/>
    <xf numFmtId="0" fontId="6" fillId="5" borderId="0" xfId="0" applyFont="1" applyFill="1" applyAlignment="1">
      <alignment horizontal="left" vertical="center"/>
    </xf>
    <xf numFmtId="0" fontId="0" fillId="5" borderId="0" xfId="0" applyFill="1" applyAlignment="1">
      <alignment horizontal="center" vertical="center"/>
    </xf>
    <xf numFmtId="0" fontId="5" fillId="5" borderId="3" xfId="0" applyFont="1" applyFill="1" applyBorder="1" applyAlignment="1">
      <alignment horizontal="center" vertical="center" wrapText="1"/>
    </xf>
    <xf numFmtId="0" fontId="5" fillId="5" borderId="3" xfId="0" applyFont="1" applyFill="1" applyBorder="1" applyAlignment="1">
      <alignment horizontal="center" vertical="center"/>
    </xf>
    <xf numFmtId="0" fontId="3" fillId="5" borderId="3" xfId="0" applyFont="1" applyFill="1" applyBorder="1" applyAlignment="1">
      <alignment horizontal="center" vertical="center" wrapText="1"/>
    </xf>
    <xf numFmtId="0" fontId="5" fillId="5" borderId="3" xfId="0" applyFont="1" applyFill="1" applyBorder="1" applyAlignment="1" applyProtection="1">
      <alignment horizontal="center" vertical="center"/>
      <protection locked="0"/>
    </xf>
    <xf numFmtId="0" fontId="3" fillId="5" borderId="0" xfId="0" applyFont="1" applyFill="1" applyAlignment="1">
      <alignment horizontal="justify"/>
    </xf>
    <xf numFmtId="0" fontId="0" fillId="5" borderId="0" xfId="0" applyFill="1" applyAlignment="1" applyProtection="1">
      <alignment horizontal="left" vertical="top"/>
      <protection hidden="1"/>
    </xf>
    <xf numFmtId="0" fontId="0" fillId="5" borderId="0" xfId="0" applyFill="1" applyProtection="1">
      <protection hidden="1"/>
    </xf>
    <xf numFmtId="0" fontId="0" fillId="5" borderId="0" xfId="0" applyFont="1" applyFill="1" applyAlignment="1" applyProtection="1">
      <alignment horizontal="right" vertical="top"/>
      <protection hidden="1"/>
    </xf>
    <xf numFmtId="49" fontId="0" fillId="5" borderId="0" xfId="0" applyNumberFormat="1" applyFont="1" applyFill="1" applyAlignment="1" applyProtection="1">
      <alignment horizontal="justify" vertical="top"/>
      <protection hidden="1"/>
    </xf>
    <xf numFmtId="0" fontId="0" fillId="5" borderId="0" xfId="0" applyFont="1" applyFill="1" applyAlignment="1" applyProtection="1">
      <alignment horizontal="center"/>
      <protection hidden="1"/>
    </xf>
    <xf numFmtId="0" fontId="0" fillId="5" borderId="0" xfId="0" applyFont="1" applyFill="1" applyAlignment="1" applyProtection="1">
      <alignment horizontal="center" vertical="top" wrapText="1"/>
      <protection hidden="1"/>
    </xf>
    <xf numFmtId="0" fontId="15" fillId="5" borderId="0" xfId="0" applyFont="1" applyFill="1" applyProtection="1">
      <protection hidden="1"/>
    </xf>
    <xf numFmtId="0" fontId="0" fillId="5" borderId="0" xfId="0" applyFill="1" applyAlignment="1" applyProtection="1">
      <alignment horizontal="center" vertical="top" wrapText="1"/>
      <protection hidden="1"/>
    </xf>
    <xf numFmtId="0" fontId="3" fillId="5" borderId="0" xfId="0" applyFont="1" applyFill="1" applyAlignment="1" applyProtection="1">
      <alignment horizontal="center"/>
      <protection hidden="1"/>
    </xf>
    <xf numFmtId="0" fontId="3" fillId="5" borderId="0" xfId="0" applyFont="1" applyFill="1" applyAlignment="1" applyProtection="1">
      <alignment horizontal="left" vertical="top" wrapText="1"/>
      <protection hidden="1"/>
    </xf>
    <xf numFmtId="0" fontId="3" fillId="5" borderId="0" xfId="0" applyFont="1" applyFill="1" applyProtection="1">
      <protection hidden="1"/>
    </xf>
    <xf numFmtId="0" fontId="3" fillId="5" borderId="0" xfId="0" applyFont="1" applyFill="1" applyAlignment="1" applyProtection="1">
      <alignment horizontal="left" vertical="top"/>
      <protection hidden="1"/>
    </xf>
    <xf numFmtId="0" fontId="11" fillId="5" borderId="0" xfId="0" applyFont="1" applyFill="1" applyAlignment="1" applyProtection="1">
      <alignment horizontal="center"/>
      <protection hidden="1"/>
    </xf>
    <xf numFmtId="0" fontId="11" fillId="5" borderId="0" xfId="0" applyFont="1" applyFill="1" applyProtection="1">
      <protection hidden="1"/>
    </xf>
    <xf numFmtId="0" fontId="3" fillId="5" borderId="0" xfId="0" applyFont="1" applyFill="1" applyAlignment="1" applyProtection="1">
      <alignment horizontal="center" vertical="top" wrapText="1"/>
      <protection hidden="1"/>
    </xf>
    <xf numFmtId="0" fontId="0" fillId="5" borderId="0" xfId="0" applyFont="1" applyFill="1" applyAlignment="1" applyProtection="1">
      <alignment horizontal="left" vertical="top" wrapText="1"/>
      <protection hidden="1"/>
    </xf>
    <xf numFmtId="0" fontId="0" fillId="5" borderId="0" xfId="0" applyFont="1" applyFill="1" applyProtection="1">
      <protection hidden="1"/>
    </xf>
    <xf numFmtId="0" fontId="0" fillId="5" borderId="0" xfId="0" applyFill="1" applyProtection="1">
      <protection hidden="1"/>
    </xf>
    <xf numFmtId="0" fontId="8" fillId="4" borderId="0" xfId="0" applyFont="1" applyFill="1" applyAlignment="1">
      <alignment horizontal="left" vertical="center" wrapText="1"/>
    </xf>
    <xf numFmtId="0" fontId="2" fillId="4" borderId="0" xfId="0" quotePrefix="1" applyFont="1" applyFill="1" applyAlignment="1">
      <alignment horizontal="left" wrapText="1"/>
    </xf>
    <xf numFmtId="0" fontId="3" fillId="0" borderId="0" xfId="0" applyNumberFormat="1" applyFont="1" applyProtection="1">
      <protection hidden="1"/>
    </xf>
    <xf numFmtId="0" fontId="3" fillId="0" borderId="0" xfId="0" applyNumberFormat="1" applyFont="1" applyAlignment="1" applyProtection="1">
      <alignment horizontal="center"/>
      <protection hidden="1"/>
    </xf>
    <xf numFmtId="0" fontId="3" fillId="5" borderId="0" xfId="0" applyNumberFormat="1" applyFont="1" applyFill="1" applyProtection="1">
      <protection hidden="1"/>
    </xf>
    <xf numFmtId="0" fontId="3" fillId="5" borderId="0" xfId="0" applyNumberFormat="1" applyFont="1" applyFill="1" applyAlignment="1" applyProtection="1">
      <alignment horizontal="right" vertical="top"/>
      <protection hidden="1"/>
    </xf>
    <xf numFmtId="0" fontId="3" fillId="5" borderId="0" xfId="0" applyNumberFormat="1" applyFont="1" applyFill="1" applyAlignment="1" applyProtection="1">
      <alignment horizontal="justify" vertical="top"/>
      <protection hidden="1"/>
    </xf>
    <xf numFmtId="0" fontId="3" fillId="5" borderId="0" xfId="0" applyNumberFormat="1" applyFont="1" applyFill="1" applyAlignment="1" applyProtection="1">
      <alignment horizontal="center"/>
      <protection hidden="1"/>
    </xf>
    <xf numFmtId="0" fontId="3" fillId="5" borderId="0" xfId="0" applyNumberFormat="1" applyFont="1" applyFill="1" applyAlignment="1" applyProtection="1">
      <alignment horizontal="center" vertical="top" wrapText="1"/>
      <protection hidden="1"/>
    </xf>
    <xf numFmtId="0" fontId="14" fillId="5" borderId="0" xfId="0" applyFont="1" applyFill="1" applyProtection="1">
      <protection hidden="1"/>
    </xf>
    <xf numFmtId="0" fontId="14" fillId="5" borderId="0" xfId="0" applyFont="1" applyFill="1" applyAlignment="1" applyProtection="1">
      <alignment horizontal="left" vertical="top"/>
      <protection hidden="1"/>
    </xf>
    <xf numFmtId="0" fontId="3" fillId="5" borderId="0" xfId="0" applyFont="1" applyFill="1" applyAlignment="1" applyProtection="1">
      <alignment horizontal="right"/>
      <protection hidden="1"/>
    </xf>
    <xf numFmtId="0" fontId="7" fillId="5" borderId="1" xfId="0" applyFont="1" applyFill="1" applyBorder="1" applyAlignment="1" applyProtection="1">
      <alignment horizontal="left" vertical="center" wrapText="1"/>
      <protection hidden="1"/>
    </xf>
    <xf numFmtId="0" fontId="7" fillId="5" borderId="2" xfId="0" applyFont="1" applyFill="1" applyBorder="1" applyAlignment="1" applyProtection="1">
      <alignment horizontal="left" vertical="center" wrapText="1"/>
      <protection hidden="1"/>
    </xf>
    <xf numFmtId="0" fontId="18" fillId="7" borderId="0" xfId="0" quotePrefix="1" applyFont="1" applyFill="1" applyAlignment="1" applyProtection="1">
      <alignment horizontal="left"/>
      <protection locked="0"/>
    </xf>
    <xf numFmtId="0" fontId="18" fillId="7" borderId="0" xfId="0" applyFont="1" applyFill="1" applyAlignment="1" applyProtection="1">
      <alignment horizontal="left"/>
      <protection locked="0"/>
    </xf>
    <xf numFmtId="0" fontId="18" fillId="7" borderId="0" xfId="0" applyFont="1" applyFill="1" applyAlignment="1" applyProtection="1">
      <alignment horizontal="left" wrapText="1"/>
      <protection locked="0"/>
    </xf>
    <xf numFmtId="0" fontId="18" fillId="7" borderId="0" xfId="0" applyFont="1" applyFill="1" applyAlignment="1" applyProtection="1">
      <alignment horizontal="left" vertical="center"/>
      <protection locked="0"/>
    </xf>
    <xf numFmtId="14" fontId="18" fillId="7" borderId="0" xfId="0" applyNumberFormat="1" applyFont="1" applyFill="1" applyAlignment="1" applyProtection="1">
      <alignment horizontal="left"/>
      <protection locked="0"/>
    </xf>
    <xf numFmtId="0" fontId="18" fillId="7" borderId="0" xfId="0" applyFont="1" applyFill="1" applyAlignment="1" applyProtection="1">
      <alignment horizontal="left"/>
      <protection locked="0" hidden="1"/>
    </xf>
    <xf numFmtId="18" fontId="0" fillId="0" borderId="0" xfId="0" applyNumberFormat="1"/>
    <xf numFmtId="49" fontId="18" fillId="7" borderId="0" xfId="0" applyNumberFormat="1" applyFont="1" applyFill="1" applyAlignment="1" applyProtection="1">
      <alignment horizontal="left"/>
      <protection locked="0"/>
    </xf>
    <xf numFmtId="0" fontId="19" fillId="3" borderId="0" xfId="0" applyFont="1" applyFill="1" applyAlignment="1">
      <alignment wrapText="1"/>
    </xf>
    <xf numFmtId="0" fontId="18" fillId="3" borderId="0" xfId="0" quotePrefix="1" applyFont="1" applyFill="1" applyAlignment="1" applyProtection="1">
      <alignment horizontal="left" vertical="top" wrapText="1"/>
      <protection locked="0"/>
    </xf>
    <xf numFmtId="0" fontId="18" fillId="3" borderId="0" xfId="0" quotePrefix="1" applyFont="1" applyFill="1" applyAlignment="1" applyProtection="1">
      <alignment horizontal="left"/>
      <protection locked="0"/>
    </xf>
    <xf numFmtId="0" fontId="19" fillId="3" borderId="0" xfId="0" applyFont="1" applyFill="1"/>
    <xf numFmtId="0" fontId="18" fillId="3" borderId="0" xfId="0" applyFont="1" applyFill="1" applyProtection="1">
      <protection locked="0"/>
    </xf>
    <xf numFmtId="0" fontId="16" fillId="0" borderId="0" xfId="0" applyFont="1" applyAlignment="1">
      <alignment horizontal="center" vertical="center"/>
    </xf>
    <xf numFmtId="0" fontId="3" fillId="5" borderId="0" xfId="0" applyNumberFormat="1" applyFont="1" applyFill="1" applyProtection="1">
      <protection hidden="1"/>
    </xf>
    <xf numFmtId="0" fontId="3" fillId="5" borderId="0" xfId="0" applyNumberFormat="1" applyFont="1" applyFill="1" applyAlignment="1" applyProtection="1">
      <alignment horizontal="left" vertical="top"/>
      <protection hidden="1"/>
    </xf>
    <xf numFmtId="0" fontId="3" fillId="5" borderId="0" xfId="0" applyNumberFormat="1" applyFont="1" applyFill="1" applyAlignment="1" applyProtection="1">
      <alignment vertical="top" wrapText="1"/>
      <protection hidden="1"/>
    </xf>
    <xf numFmtId="0" fontId="3" fillId="5" borderId="0" xfId="0" applyNumberFormat="1" applyFont="1" applyFill="1" applyAlignment="1" applyProtection="1">
      <alignment horizontal="left" vertical="center"/>
      <protection hidden="1"/>
    </xf>
    <xf numFmtId="0" fontId="3" fillId="5" borderId="0" xfId="0" applyNumberFormat="1" applyFont="1" applyFill="1" applyAlignment="1" applyProtection="1">
      <alignment horizontal="center"/>
      <protection hidden="1"/>
    </xf>
    <xf numFmtId="0" fontId="3" fillId="5" borderId="0" xfId="0" applyNumberFormat="1" applyFont="1" applyFill="1" applyAlignment="1" applyProtection="1">
      <alignment horizontal="left" vertical="top" wrapText="1"/>
      <protection hidden="1"/>
    </xf>
    <xf numFmtId="0" fontId="3" fillId="5" borderId="0" xfId="0" applyNumberFormat="1" applyFont="1" applyFill="1" applyAlignment="1" applyProtection="1">
      <alignment horizontal="justify" vertical="top" wrapText="1"/>
      <protection hidden="1"/>
    </xf>
    <xf numFmtId="0" fontId="3" fillId="5" borderId="0" xfId="0" applyFont="1" applyFill="1" applyAlignment="1" applyProtection="1">
      <alignment horizontal="center" wrapText="1"/>
      <protection hidden="1"/>
    </xf>
    <xf numFmtId="0" fontId="3" fillId="5" borderId="0" xfId="0" applyFont="1" applyFill="1" applyAlignment="1" applyProtection="1">
      <alignment horizontal="left" vertical="center" wrapText="1"/>
      <protection hidden="1"/>
    </xf>
    <xf numFmtId="0" fontId="3" fillId="5" borderId="0" xfId="0" applyFont="1" applyFill="1" applyAlignment="1" applyProtection="1">
      <alignment horizontal="justify" vertical="top" wrapText="1"/>
      <protection hidden="1"/>
    </xf>
    <xf numFmtId="0" fontId="7" fillId="5" borderId="0" xfId="0" applyFont="1" applyFill="1" applyAlignment="1" applyProtection="1">
      <alignment horizontal="center"/>
      <protection hidden="1"/>
    </xf>
    <xf numFmtId="0" fontId="3" fillId="5" borderId="0" xfId="0" applyFont="1" applyFill="1" applyAlignment="1" applyProtection="1">
      <alignment horizontal="left" vertical="top"/>
      <protection hidden="1"/>
    </xf>
    <xf numFmtId="0" fontId="3" fillId="5" borderId="0" xfId="0" applyFont="1" applyFill="1" applyAlignment="1" applyProtection="1">
      <alignment horizontal="center"/>
      <protection hidden="1"/>
    </xf>
    <xf numFmtId="0" fontId="10" fillId="5" borderId="0" xfId="0" applyFont="1" applyFill="1" applyAlignment="1" applyProtection="1">
      <alignment vertical="top" wrapText="1"/>
      <protection locked="0"/>
    </xf>
    <xf numFmtId="0" fontId="3" fillId="5" borderId="0" xfId="0" applyFont="1" applyFill="1" applyProtection="1">
      <protection hidden="1"/>
    </xf>
    <xf numFmtId="0" fontId="3" fillId="5" borderId="0" xfId="0" applyFont="1" applyFill="1" applyAlignment="1" applyProtection="1">
      <alignment vertical="top" wrapText="1"/>
      <protection hidden="1"/>
    </xf>
    <xf numFmtId="0" fontId="13" fillId="5" borderId="0" xfId="0" applyFont="1" applyFill="1" applyAlignment="1" applyProtection="1">
      <alignment horizontal="left" vertical="center" wrapText="1"/>
      <protection hidden="1"/>
    </xf>
    <xf numFmtId="0" fontId="11" fillId="5" borderId="0" xfId="0" applyFont="1" applyFill="1" applyAlignment="1" applyProtection="1">
      <alignment horizontal="center"/>
      <protection hidden="1"/>
    </xf>
    <xf numFmtId="0" fontId="11" fillId="5" borderId="0" xfId="0" applyFont="1" applyFill="1" applyProtection="1">
      <protection hidden="1"/>
    </xf>
    <xf numFmtId="0" fontId="11" fillId="5" borderId="0" xfId="0" applyFont="1" applyFill="1" applyAlignment="1" applyProtection="1">
      <alignment vertical="top" wrapText="1"/>
      <protection hidden="1"/>
    </xf>
    <xf numFmtId="0" fontId="11" fillId="5" borderId="0" xfId="0" applyFont="1" applyFill="1" applyAlignment="1" applyProtection="1">
      <alignment horizontal="justify" vertical="top" wrapText="1"/>
      <protection hidden="1"/>
    </xf>
    <xf numFmtId="0" fontId="11" fillId="5" borderId="0" xfId="0" applyFont="1" applyFill="1" applyAlignment="1" applyProtection="1">
      <alignment horizontal="left" vertical="top" wrapText="1"/>
      <protection hidden="1"/>
    </xf>
    <xf numFmtId="0" fontId="11" fillId="5" borderId="0" xfId="0" applyFont="1" applyFill="1" applyAlignment="1" applyProtection="1">
      <alignment horizontal="left"/>
      <protection hidden="1"/>
    </xf>
    <xf numFmtId="0" fontId="11" fillId="5" borderId="0" xfId="0" applyFont="1" applyFill="1" applyAlignment="1" applyProtection="1">
      <alignment horizontal="left" vertical="top"/>
      <protection hidden="1"/>
    </xf>
    <xf numFmtId="0" fontId="7" fillId="5" borderId="0" xfId="0" applyFont="1" applyFill="1" applyAlignment="1" applyProtection="1">
      <alignment horizontal="left" vertical="center" wrapText="1"/>
      <protection hidden="1"/>
    </xf>
    <xf numFmtId="0" fontId="3" fillId="5" borderId="0" xfId="0" applyFont="1" applyFill="1" applyAlignment="1" applyProtection="1">
      <alignment horizontal="left" vertical="top" wrapText="1"/>
      <protection hidden="1"/>
    </xf>
    <xf numFmtId="0" fontId="7" fillId="5" borderId="0" xfId="0" applyFont="1" applyFill="1" applyAlignment="1" applyProtection="1">
      <alignment horizontal="center" vertical="top" wrapText="1"/>
      <protection hidden="1"/>
    </xf>
    <xf numFmtId="0" fontId="3" fillId="5" borderId="0" xfId="0" applyNumberFormat="1" applyFont="1" applyFill="1" applyAlignment="1" applyProtection="1">
      <protection hidden="1"/>
    </xf>
    <xf numFmtId="0" fontId="3" fillId="5" borderId="0" xfId="0" applyFont="1" applyFill="1" applyAlignment="1" applyProtection="1">
      <alignment horizontal="left"/>
      <protection hidden="1"/>
    </xf>
    <xf numFmtId="0" fontId="3" fillId="5" borderId="0" xfId="0" applyFont="1" applyFill="1" applyAlignment="1" applyProtection="1">
      <alignment horizontal="center" vertical="top" wrapText="1"/>
      <protection hidden="1"/>
    </xf>
    <xf numFmtId="0" fontId="5" fillId="5" borderId="3" xfId="0" applyFont="1" applyFill="1" applyBorder="1" applyAlignment="1">
      <alignment horizontal="center" vertical="center" wrapText="1"/>
    </xf>
    <xf numFmtId="0" fontId="0" fillId="5" borderId="0" xfId="0" applyFont="1" applyFill="1" applyProtection="1">
      <protection hidden="1"/>
    </xf>
    <xf numFmtId="0" fontId="0" fillId="5" borderId="0" xfId="0" applyFill="1" applyProtection="1">
      <protection hidden="1"/>
    </xf>
    <xf numFmtId="0" fontId="0" fillId="5" borderId="0" xfId="0" applyFill="1" applyAlignment="1" applyProtection="1">
      <alignment horizontal="left"/>
      <protection hidden="1"/>
    </xf>
    <xf numFmtId="0" fontId="0" fillId="5" borderId="0" xfId="0" applyFont="1" applyFill="1" applyAlignment="1" applyProtection="1">
      <alignment horizontal="left"/>
      <protection hidden="1"/>
    </xf>
    <xf numFmtId="0" fontId="0" fillId="5" borderId="0" xfId="0" applyFont="1" applyFill="1" applyAlignment="1" applyProtection="1">
      <alignment horizontal="center"/>
      <protection hidden="1"/>
    </xf>
    <xf numFmtId="0" fontId="0" fillId="5" borderId="0" xfId="0" applyFont="1" applyFill="1" applyAlignment="1" applyProtection="1">
      <alignment horizontal="left" vertical="top" wrapText="1"/>
      <protection hidden="1"/>
    </xf>
    <xf numFmtId="0" fontId="0" fillId="5" borderId="0" xfId="0" applyFont="1" applyFill="1" applyAlignment="1" applyProtection="1">
      <alignment horizontal="left" vertical="center" wrapText="1"/>
      <protection hidden="1"/>
    </xf>
    <xf numFmtId="0" fontId="0" fillId="5" borderId="0" xfId="0" applyFont="1" applyFill="1" applyAlignment="1" applyProtection="1">
      <alignment horizontal="justify" vertical="top" wrapText="1"/>
      <protection hidden="1"/>
    </xf>
  </cellXfs>
  <cellStyles count="4">
    <cellStyle name="Normal" xfId="0" builtinId="0"/>
    <cellStyle name="Normal 2" xfId="1"/>
    <cellStyle name="Normal 2 2" xfId="2"/>
    <cellStyle name="Normal 3" xfId="3"/>
  </cellStyles>
  <dxfs count="1">
    <dxf>
      <font>
        <color rgb="FFFFFF00"/>
      </font>
    </dxf>
  </dxfs>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0</xdr:col>
      <xdr:colOff>476250</xdr:colOff>
      <xdr:row>0</xdr:row>
      <xdr:rowOff>142875</xdr:rowOff>
    </xdr:from>
    <xdr:ext cx="184731" cy="264560"/>
    <xdr:sp macro="" textlink="">
      <xdr:nvSpPr>
        <xdr:cNvPr id="2" name="TextBox 1"/>
        <xdr:cNvSpPr txBox="1"/>
      </xdr:nvSpPr>
      <xdr:spPr>
        <a:xfrm>
          <a:off x="476250"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3</xdr:col>
      <xdr:colOff>552450</xdr:colOff>
      <xdr:row>2</xdr:row>
      <xdr:rowOff>104775</xdr:rowOff>
    </xdr:from>
    <xdr:ext cx="184731" cy="264560"/>
    <xdr:sp macro="" textlink="">
      <xdr:nvSpPr>
        <xdr:cNvPr id="3" name="TextBox 2"/>
        <xdr:cNvSpPr txBox="1"/>
      </xdr:nvSpPr>
      <xdr:spPr>
        <a:xfrm>
          <a:off x="2381250" y="48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ackage" Target="../embeddings/Microsoft_Office_Word_Document1.docx"/><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ackage" Target="../embeddings/Microsoft_Office_Word_Document2.docx"/><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C29"/>
  <sheetViews>
    <sheetView zoomScale="87" zoomScaleNormal="87" zoomScaleSheetLayoutView="100" workbookViewId="0">
      <selection activeCell="B4" sqref="B4"/>
    </sheetView>
  </sheetViews>
  <sheetFormatPr defaultRowHeight="15"/>
  <cols>
    <col min="1" max="1" width="47.140625" customWidth="1"/>
    <col min="2" max="2" width="56" customWidth="1"/>
    <col min="3" max="3" width="55.85546875" customWidth="1"/>
    <col min="4" max="4" width="13" customWidth="1"/>
  </cols>
  <sheetData>
    <row r="1" spans="1:3" ht="28.5" customHeight="1">
      <c r="A1" s="93"/>
      <c r="B1" s="93"/>
      <c r="C1" s="93"/>
    </row>
    <row r="2" spans="1:3" ht="24" customHeight="1">
      <c r="A2" s="13" t="s">
        <v>0</v>
      </c>
      <c r="B2" s="80" t="s">
        <v>118</v>
      </c>
      <c r="C2" s="12"/>
    </row>
    <row r="3" spans="1:3" ht="24" customHeight="1">
      <c r="A3" s="13" t="s">
        <v>1</v>
      </c>
      <c r="B3" s="81" t="s">
        <v>2</v>
      </c>
      <c r="C3" s="12"/>
    </row>
    <row r="4" spans="1:3" ht="24" customHeight="1">
      <c r="A4" s="13" t="s">
        <v>3</v>
      </c>
      <c r="B4" s="87" t="s">
        <v>119</v>
      </c>
      <c r="C4" s="12"/>
    </row>
    <row r="5" spans="1:3" ht="24" customHeight="1">
      <c r="A5" s="13" t="s">
        <v>21</v>
      </c>
      <c r="B5" s="81" t="s">
        <v>12</v>
      </c>
      <c r="C5" s="12"/>
    </row>
    <row r="6" spans="1:3" ht="24" customHeight="1">
      <c r="A6" s="13" t="s">
        <v>22</v>
      </c>
      <c r="B6" s="81" t="s">
        <v>23</v>
      </c>
      <c r="C6" s="12"/>
    </row>
    <row r="7" spans="1:3" ht="24" customHeight="1">
      <c r="A7" s="13" t="s">
        <v>24</v>
      </c>
      <c r="B7" s="81" t="s">
        <v>117</v>
      </c>
      <c r="C7" s="12"/>
    </row>
    <row r="8" spans="1:3" ht="24" customHeight="1">
      <c r="A8" s="13" t="s">
        <v>25</v>
      </c>
      <c r="B8" s="80" t="s">
        <v>116</v>
      </c>
      <c r="C8" s="12"/>
    </row>
    <row r="9" spans="1:3" ht="24" customHeight="1">
      <c r="A9" s="13" t="s">
        <v>114</v>
      </c>
      <c r="B9" s="80" t="s">
        <v>120</v>
      </c>
      <c r="C9" s="90" t="s">
        <v>122</v>
      </c>
    </row>
    <row r="10" spans="1:3" ht="24" customHeight="1">
      <c r="A10" s="13" t="s">
        <v>4</v>
      </c>
      <c r="B10" s="80" t="s">
        <v>121</v>
      </c>
      <c r="C10" s="91"/>
    </row>
    <row r="11" spans="1:3" ht="24" customHeight="1">
      <c r="A11" s="13" t="s">
        <v>5</v>
      </c>
      <c r="B11" s="81" t="s">
        <v>6</v>
      </c>
      <c r="C11" s="92" t="s">
        <v>35</v>
      </c>
    </row>
    <row r="12" spans="1:3" ht="24" customHeight="1">
      <c r="A12" s="13" t="s">
        <v>7</v>
      </c>
      <c r="B12" s="81">
        <f>228</f>
        <v>228</v>
      </c>
      <c r="C12" s="12"/>
    </row>
    <row r="13" spans="1:3" ht="24" customHeight="1">
      <c r="A13" s="13" t="s">
        <v>16</v>
      </c>
      <c r="B13" s="80" t="s">
        <v>108</v>
      </c>
      <c r="C13" s="12"/>
    </row>
    <row r="14" spans="1:3" ht="24" customHeight="1">
      <c r="A14" s="13" t="s">
        <v>64</v>
      </c>
      <c r="B14" s="81" t="s">
        <v>110</v>
      </c>
      <c r="C14" s="12"/>
    </row>
    <row r="15" spans="1:3" ht="24" customHeight="1">
      <c r="A15" s="13" t="s">
        <v>65</v>
      </c>
      <c r="B15" s="81" t="s">
        <v>2</v>
      </c>
      <c r="C15" s="12"/>
    </row>
    <row r="16" spans="1:3" ht="24" customHeight="1">
      <c r="A16" s="13" t="s">
        <v>102</v>
      </c>
      <c r="B16" s="81" t="s">
        <v>12</v>
      </c>
      <c r="C16" s="12"/>
    </row>
    <row r="17" spans="1:3" ht="24" customHeight="1">
      <c r="A17" s="16" t="s">
        <v>103</v>
      </c>
      <c r="B17" s="82" t="s">
        <v>109</v>
      </c>
      <c r="C17" s="12"/>
    </row>
    <row r="18" spans="1:3" ht="24" customHeight="1">
      <c r="A18" s="14" t="s">
        <v>8</v>
      </c>
      <c r="B18" s="81" t="s">
        <v>12</v>
      </c>
      <c r="C18" s="88" t="s">
        <v>34</v>
      </c>
    </row>
    <row r="19" spans="1:3" ht="47.25" customHeight="1">
      <c r="A19" s="66" t="s">
        <v>9</v>
      </c>
      <c r="B19" s="83" t="s">
        <v>13</v>
      </c>
      <c r="C19" s="89" t="s">
        <v>123</v>
      </c>
    </row>
    <row r="20" spans="1:3" ht="31.5" customHeight="1">
      <c r="A20" s="14" t="s">
        <v>10</v>
      </c>
      <c r="B20" s="82" t="s">
        <v>37</v>
      </c>
      <c r="C20" s="12"/>
    </row>
    <row r="21" spans="1:3" ht="24" customHeight="1">
      <c r="A21" s="14" t="s">
        <v>11</v>
      </c>
      <c r="B21" s="81" t="s">
        <v>111</v>
      </c>
      <c r="C21" s="17" t="s">
        <v>95</v>
      </c>
    </row>
    <row r="22" spans="1:3" ht="24" customHeight="1">
      <c r="A22" s="14" t="s">
        <v>14</v>
      </c>
      <c r="B22" s="81" t="s">
        <v>12</v>
      </c>
      <c r="C22" s="17" t="s">
        <v>96</v>
      </c>
    </row>
    <row r="23" spans="1:3" ht="24" customHeight="1">
      <c r="A23" s="67" t="s">
        <v>115</v>
      </c>
      <c r="B23" s="81" t="s">
        <v>112</v>
      </c>
      <c r="C23" s="17" t="s">
        <v>97</v>
      </c>
    </row>
    <row r="24" spans="1:3" ht="24" customHeight="1">
      <c r="A24" s="15" t="s">
        <v>91</v>
      </c>
      <c r="B24" s="81">
        <v>10000</v>
      </c>
      <c r="C24" s="17" t="s">
        <v>2</v>
      </c>
    </row>
    <row r="25" spans="1:3" ht="24" customHeight="1">
      <c r="A25" s="15" t="s">
        <v>92</v>
      </c>
      <c r="B25" s="81">
        <v>1444</v>
      </c>
      <c r="C25" s="17" t="s">
        <v>98</v>
      </c>
    </row>
    <row r="26" spans="1:3" ht="24" customHeight="1">
      <c r="A26" s="15" t="s">
        <v>41</v>
      </c>
      <c r="B26" s="84">
        <v>41001</v>
      </c>
      <c r="C26" s="17"/>
    </row>
    <row r="27" spans="1:3" ht="24" customHeight="1">
      <c r="A27" s="15" t="s">
        <v>93</v>
      </c>
      <c r="B27" s="81">
        <v>7000</v>
      </c>
      <c r="C27" s="12"/>
    </row>
    <row r="28" spans="1:3" ht="24" customHeight="1">
      <c r="A28" s="15" t="s">
        <v>94</v>
      </c>
      <c r="B28" s="85">
        <v>3000</v>
      </c>
      <c r="C28" s="12"/>
    </row>
    <row r="29" spans="1:3">
      <c r="A29" s="4"/>
    </row>
  </sheetData>
  <sheetProtection password="CC00" sheet="1" objects="1" scenarios="1" formatCells="0" formatColumns="0"/>
  <mergeCells count="1">
    <mergeCell ref="A1:C1"/>
  </mergeCells>
  <pageMargins left="0.70866141732283472" right="0.70866141732283472" top="0.74803149606299213" bottom="0.74803149606299213" header="0.31496062992125984" footer="0.31496062992125984"/>
  <pageSetup paperSize="5" orientation="landscape" verticalDpi="180" r:id="rId1"/>
</worksheet>
</file>

<file path=xl/worksheets/sheet10.xml><?xml version="1.0" encoding="utf-8"?>
<worksheet xmlns="http://schemas.openxmlformats.org/spreadsheetml/2006/main" xmlns:r="http://schemas.openxmlformats.org/officeDocument/2006/relationships">
  <dimension ref="A1:J24"/>
  <sheetViews>
    <sheetView workbookViewId="0">
      <selection activeCell="G2" sqref="G2"/>
    </sheetView>
  </sheetViews>
  <sheetFormatPr defaultRowHeight="15"/>
  <cols>
    <col min="1" max="1" width="4" style="2" customWidth="1"/>
    <col min="2" max="2" width="3.42578125" style="2" customWidth="1"/>
    <col min="3" max="3" width="3" style="2" customWidth="1"/>
    <col min="4" max="4" width="3.85546875" style="2" customWidth="1"/>
    <col min="5" max="5" width="15.85546875" style="2" customWidth="1"/>
    <col min="6" max="6" width="20.140625" style="2" customWidth="1"/>
    <col min="7" max="7" width="33.5703125" style="2" customWidth="1"/>
    <col min="8" max="8" width="12.28515625" style="2" customWidth="1"/>
    <col min="9" max="16384" width="9.140625" style="2"/>
  </cols>
  <sheetData>
    <row r="1" spans="1:10">
      <c r="A1" s="108" t="s">
        <v>15</v>
      </c>
      <c r="B1" s="108"/>
      <c r="C1" s="108"/>
      <c r="D1" s="108"/>
      <c r="E1" s="108"/>
      <c r="F1" s="58"/>
      <c r="G1" s="58" t="s">
        <v>17</v>
      </c>
    </row>
    <row r="2" spans="1:10">
      <c r="A2" s="108" t="str">
        <f>CONCATENATE(Main!B13,",")</f>
        <v>Sri:N.VENKATESWARLU,</v>
      </c>
      <c r="B2" s="108"/>
      <c r="C2" s="108"/>
      <c r="D2" s="108"/>
      <c r="E2" s="108"/>
      <c r="F2" s="58"/>
      <c r="G2" s="75" t="s">
        <v>69</v>
      </c>
    </row>
    <row r="3" spans="1:10">
      <c r="A3" s="108" t="s">
        <v>107</v>
      </c>
      <c r="B3" s="108"/>
      <c r="C3" s="108"/>
      <c r="D3" s="108"/>
      <c r="E3" s="108"/>
      <c r="F3" s="58"/>
      <c r="G3" s="76" t="s">
        <v>70</v>
      </c>
    </row>
    <row r="4" spans="1:10">
      <c r="A4" s="108" t="str">
        <f>CONCATENATE("Centre No: ",Main!B4,",")</f>
        <v>Centre No: 04201,</v>
      </c>
      <c r="B4" s="108"/>
      <c r="C4" s="108"/>
      <c r="D4" s="108"/>
      <c r="E4" s="108"/>
      <c r="F4" s="58"/>
      <c r="G4" s="59"/>
      <c r="J4" s="3"/>
    </row>
    <row r="5" spans="1:10" ht="33" customHeight="1">
      <c r="A5" s="109" t="str">
        <f>CONCATENATE(Main!B3,".")</f>
        <v>Govt.Model High School, Nellore.</v>
      </c>
      <c r="B5" s="109"/>
      <c r="C5" s="109"/>
      <c r="D5" s="109"/>
      <c r="E5" s="109"/>
      <c r="F5" s="58"/>
      <c r="G5" s="58"/>
    </row>
    <row r="6" spans="1:10" ht="25.5" customHeight="1">
      <c r="A6" s="110" t="str">
        <f>CONCATENATE("      ",Main!B9,"                                                            ",Main!C9)</f>
        <v xml:space="preserve">      01/S.S.C. Exams/ March,2015                                                            Dt: 18/03/2015</v>
      </c>
      <c r="B6" s="110"/>
      <c r="C6" s="110"/>
      <c r="D6" s="110"/>
      <c r="E6" s="110"/>
      <c r="F6" s="110"/>
      <c r="G6" s="110"/>
    </row>
    <row r="7" spans="1:10">
      <c r="A7" s="58"/>
      <c r="B7" s="77" t="s">
        <v>19</v>
      </c>
      <c r="C7" s="58"/>
      <c r="D7" s="58"/>
      <c r="E7" s="58"/>
      <c r="F7" s="58"/>
      <c r="G7" s="58"/>
    </row>
    <row r="8" spans="1:10" ht="60" customHeight="1">
      <c r="A8" s="58"/>
      <c r="B8" s="58"/>
      <c r="C8" s="22" t="s">
        <v>20</v>
      </c>
      <c r="D8" s="103" t="str">
        <f>CONCATENATE( Main!B3," with Centre No: ",Main!B4,", ",Main!B5," Mandal, ",Main!B6," District - ",Main!B2," - Conduct of Examinations - Provide  one Office Subordinate and one waterman  - Request - Regarding.")</f>
        <v>Govt.Model High School, Nellore with Centre No: 04201, Nellore Mandal, Sri Potti Sreeramulu Nellore District - SSC Public Examinations, March-2015 - Conduct of Examinations - Provide  one Office Subordinate and one waterman  - Request - Regarding.</v>
      </c>
      <c r="E8" s="103"/>
      <c r="F8" s="103"/>
      <c r="G8" s="103"/>
    </row>
    <row r="9" spans="1:10" ht="30.75" customHeight="1">
      <c r="A9" s="58"/>
      <c r="B9" s="58"/>
      <c r="C9" s="22" t="s">
        <v>26</v>
      </c>
      <c r="D9" s="23" t="s">
        <v>27</v>
      </c>
      <c r="E9" s="103" t="str">
        <f>CONCATENATE(Main!B7," of the Director of the Govt. Examinations, Andhra Pradesh, Hyderabad. ")</f>
        <v xml:space="preserve">Rc.No.______________,  Dated: ______________ of the Director of the Govt. Examinations, Andhra Pradesh, Hyderabad. </v>
      </c>
      <c r="F9" s="103"/>
      <c r="G9" s="103"/>
    </row>
    <row r="10" spans="1:10" ht="32.25" customHeight="1">
      <c r="A10" s="58"/>
      <c r="B10" s="58"/>
      <c r="C10" s="58"/>
      <c r="D10" s="23" t="s">
        <v>28</v>
      </c>
      <c r="E10" s="103" t="str">
        <f>CONCATENATE( Main!B8," of the District Educational Officer,", Main!B6)</f>
        <v>R.C.NO:___________  Dt: _____________ of the District Educational Officer,Sri Potti Sreeramulu Nellore</v>
      </c>
      <c r="F10" s="103"/>
      <c r="G10" s="103"/>
    </row>
    <row r="11" spans="1:10">
      <c r="A11" s="58"/>
      <c r="B11" s="58"/>
      <c r="C11" s="58"/>
      <c r="D11" s="58"/>
      <c r="E11" s="58"/>
      <c r="F11" s="58"/>
      <c r="G11" s="58"/>
    </row>
    <row r="12" spans="1:10" ht="54" customHeight="1">
      <c r="A12" s="103" t="str">
        <f>CONCATENATE("                 In the References 1st &amp; 2nd Cited above , The ",Main!B2," will be conducted ",Main!B10,".The timings of the Examinations are ",Main!B11,". ")</f>
        <v xml:space="preserve">                 In the References 1st &amp; 2nd Cited above , The SSC Public Examinations, March-2015 will be conducted From 26-03-2015 To 11-04-2015.The timings of the Examinations are from 09.30 AM to 12.00 Noon. </v>
      </c>
      <c r="B12" s="103"/>
      <c r="C12" s="103"/>
      <c r="D12" s="103"/>
      <c r="E12" s="103"/>
      <c r="F12" s="103"/>
      <c r="G12" s="103"/>
    </row>
    <row r="13" spans="1:10" ht="52.5" customHeight="1">
      <c r="A13" s="103" t="str">
        <f>CONCATENATE("                  In this connection one Office Subordinate and one waterman are required to examination center at ",Main!B3," with Centre No: ", Main!B4,". Hence I requested to provide one Office Subordinate and one waterman of  our Office.")</f>
        <v xml:space="preserve">                  In this connection one Office Subordinate and one waterman are required to examination center at Govt.Model High School, Nellore with Centre No: 04201. Hence I requested to provide one Office Subordinate and one waterman of  our Office.</v>
      </c>
      <c r="B13" s="103"/>
      <c r="C13" s="103"/>
      <c r="D13" s="103"/>
      <c r="E13" s="103"/>
      <c r="F13" s="103"/>
      <c r="G13" s="103"/>
      <c r="H13" s="8"/>
      <c r="I13" s="9"/>
    </row>
    <row r="14" spans="1:10" ht="19.5" customHeight="1">
      <c r="A14" s="105" t="s">
        <v>32</v>
      </c>
      <c r="B14" s="105"/>
      <c r="C14" s="105"/>
      <c r="D14" s="105"/>
      <c r="E14" s="105"/>
      <c r="F14" s="105"/>
      <c r="G14" s="105"/>
    </row>
    <row r="15" spans="1:10">
      <c r="A15" s="106" t="s">
        <v>106</v>
      </c>
      <c r="B15" s="106"/>
      <c r="C15" s="106"/>
      <c r="D15" s="106"/>
      <c r="E15" s="106"/>
      <c r="F15" s="106"/>
      <c r="G15" s="106"/>
    </row>
    <row r="16" spans="1:10" ht="10.5" customHeight="1">
      <c r="A16" s="58"/>
      <c r="B16" s="58"/>
      <c r="C16" s="58"/>
      <c r="D16" s="58"/>
      <c r="E16" s="58"/>
      <c r="F16" s="58"/>
      <c r="G16" s="58"/>
    </row>
    <row r="17" spans="1:7">
      <c r="A17" s="58"/>
      <c r="B17" s="58"/>
      <c r="C17" s="58"/>
      <c r="D17" s="58"/>
      <c r="E17" s="58"/>
      <c r="F17" s="58"/>
      <c r="G17" s="56" t="s">
        <v>30</v>
      </c>
    </row>
    <row r="18" spans="1:7" ht="21.75" customHeight="1">
      <c r="A18" s="58"/>
      <c r="B18" s="58"/>
      <c r="C18" s="58"/>
      <c r="D18" s="58"/>
      <c r="E18" s="58"/>
      <c r="F18" s="58"/>
      <c r="G18" s="56"/>
    </row>
    <row r="19" spans="1:7">
      <c r="A19" s="58"/>
      <c r="B19" s="58"/>
      <c r="C19" s="58"/>
      <c r="D19" s="58"/>
      <c r="E19" s="58"/>
      <c r="F19" s="58"/>
      <c r="G19" s="62" t="s">
        <v>107</v>
      </c>
    </row>
    <row r="20" spans="1:7">
      <c r="A20" s="58"/>
      <c r="B20" s="58"/>
      <c r="C20" s="58"/>
      <c r="D20" s="58"/>
      <c r="E20" s="58"/>
      <c r="F20" s="58"/>
      <c r="G20" s="62" t="str">
        <f>A4</f>
        <v>Centre No: 04201,</v>
      </c>
    </row>
    <row r="21" spans="1:7" ht="30" customHeight="1">
      <c r="A21" s="58"/>
      <c r="B21" s="58"/>
      <c r="C21" s="58"/>
      <c r="D21" s="58"/>
      <c r="E21" s="58"/>
      <c r="F21" s="58"/>
      <c r="G21" s="62" t="str">
        <f>A5</f>
        <v>Govt.Model High School, Nellore.</v>
      </c>
    </row>
    <row r="22" spans="1:7">
      <c r="A22" s="54" t="s">
        <v>31</v>
      </c>
      <c r="B22" s="54"/>
      <c r="C22" s="58"/>
      <c r="D22" s="58"/>
      <c r="E22" s="58"/>
      <c r="F22" s="58"/>
      <c r="G22" s="56"/>
    </row>
    <row r="23" spans="1:7">
      <c r="A23" s="54" t="str">
        <f>CONCATENATE("1. Time Table for ",Main!B2,".")</f>
        <v>1. Time Table for SSC Public Examinations, March-2015.</v>
      </c>
      <c r="B23" s="54"/>
      <c r="C23" s="58"/>
      <c r="D23" s="58"/>
      <c r="E23" s="58"/>
      <c r="F23" s="58"/>
      <c r="G23" s="58"/>
    </row>
    <row r="24" spans="1:7">
      <c r="A24" s="58"/>
      <c r="B24" s="58"/>
      <c r="C24" s="58"/>
      <c r="D24" s="58"/>
      <c r="E24" s="58"/>
      <c r="F24" s="58"/>
      <c r="G24" s="58"/>
    </row>
  </sheetData>
  <sheetProtection password="CC00" sheet="1" objects="1" scenarios="1" formatCells="0" formatColumns="0" formatRows="0"/>
  <protectedRanges>
    <protectedRange password="CF7A" sqref="A1:XFD1048576" name="Range1"/>
  </protectedRanges>
  <mergeCells count="13">
    <mergeCell ref="A15:G15"/>
    <mergeCell ref="D8:G8"/>
    <mergeCell ref="E9:G9"/>
    <mergeCell ref="E10:G10"/>
    <mergeCell ref="A12:G12"/>
    <mergeCell ref="A13:G13"/>
    <mergeCell ref="A14:G14"/>
    <mergeCell ref="A6:G6"/>
    <mergeCell ref="A1:E1"/>
    <mergeCell ref="A2:E2"/>
    <mergeCell ref="A3:E3"/>
    <mergeCell ref="A4:E4"/>
    <mergeCell ref="A5:E5"/>
  </mergeCells>
  <printOptions horizontalCentered="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dimension ref="A1:J24"/>
  <sheetViews>
    <sheetView showGridLines="0" showRowColHeaders="0" workbookViewId="0">
      <selection activeCell="I13" sqref="I13"/>
    </sheetView>
  </sheetViews>
  <sheetFormatPr defaultRowHeight="15"/>
  <cols>
    <col min="1" max="1" width="4" style="2" customWidth="1"/>
    <col min="2" max="2" width="3.42578125" style="2" customWidth="1"/>
    <col min="3" max="3" width="3" style="2" customWidth="1"/>
    <col min="4" max="4" width="3.7109375" style="2" customWidth="1"/>
    <col min="5" max="5" width="18.140625" style="2" customWidth="1"/>
    <col min="6" max="6" width="20.140625" style="2" customWidth="1"/>
    <col min="7" max="7" width="34.85546875" style="2" customWidth="1"/>
    <col min="8" max="8" width="17.5703125" style="2" customWidth="1"/>
    <col min="9" max="16384" width="9.140625" style="2"/>
  </cols>
  <sheetData>
    <row r="1" spans="1:10">
      <c r="A1" s="112" t="s">
        <v>15</v>
      </c>
      <c r="B1" s="112"/>
      <c r="C1" s="112"/>
      <c r="D1" s="112"/>
      <c r="E1" s="112"/>
      <c r="F1" s="25"/>
      <c r="G1" s="25" t="s">
        <v>17</v>
      </c>
    </row>
    <row r="2" spans="1:10">
      <c r="A2" s="112" t="str">
        <f>CONCATENATE(Main!B13,",")</f>
        <v>Sri:N.VENKATESWARLU,</v>
      </c>
      <c r="B2" s="112"/>
      <c r="C2" s="112"/>
      <c r="D2" s="112"/>
      <c r="E2" s="112"/>
      <c r="F2" s="25"/>
      <c r="G2" s="25" t="s">
        <v>67</v>
      </c>
    </row>
    <row r="3" spans="1:10">
      <c r="A3" s="112" t="s">
        <v>107</v>
      </c>
      <c r="B3" s="112"/>
      <c r="C3" s="112"/>
      <c r="D3" s="112"/>
      <c r="E3" s="112"/>
      <c r="F3" s="25"/>
      <c r="G3" s="32" t="str">
        <f>CONCATENATE("Mandal Parishad ",Main!B5,".")</f>
        <v>Mandal Parishad Nellore.</v>
      </c>
    </row>
    <row r="4" spans="1:10">
      <c r="A4" s="112" t="str">
        <f>CONCATENATE("Centre No: ",Main!B4,",")</f>
        <v>Centre No: 04201,</v>
      </c>
      <c r="B4" s="112"/>
      <c r="C4" s="112"/>
      <c r="D4" s="112"/>
      <c r="E4" s="112"/>
      <c r="F4" s="25"/>
      <c r="G4" s="32"/>
      <c r="J4" s="3"/>
    </row>
    <row r="5" spans="1:10" ht="33" customHeight="1">
      <c r="A5" s="113" t="str">
        <f>CONCATENATE(Main!B3,".")</f>
        <v>Govt.Model High School, Nellore.</v>
      </c>
      <c r="B5" s="113"/>
      <c r="C5" s="113"/>
      <c r="D5" s="113"/>
      <c r="E5" s="113"/>
      <c r="F5" s="25"/>
      <c r="G5" s="25"/>
    </row>
    <row r="6" spans="1:10" ht="25.5" customHeight="1">
      <c r="A6" s="118" t="str">
        <f>CONCATENATE("      ",Main!B9,"                                                            Dt: ",H6)</f>
        <v xml:space="preserve">      01/S.S.C. Exams/ March,2015                                                            Dt: 23-03-2011</v>
      </c>
      <c r="B6" s="118"/>
      <c r="C6" s="118"/>
      <c r="D6" s="118"/>
      <c r="E6" s="118"/>
      <c r="F6" s="118"/>
      <c r="G6" s="118"/>
      <c r="H6" s="7" t="s">
        <v>76</v>
      </c>
    </row>
    <row r="7" spans="1:10">
      <c r="A7" s="25"/>
      <c r="B7" s="25" t="s">
        <v>19</v>
      </c>
      <c r="C7" s="25"/>
      <c r="D7" s="25"/>
      <c r="E7" s="25"/>
      <c r="F7" s="25"/>
      <c r="G7" s="25"/>
    </row>
    <row r="8" spans="1:10" ht="45.75" customHeight="1">
      <c r="A8" s="25"/>
      <c r="B8" s="25"/>
      <c r="C8" s="26" t="s">
        <v>20</v>
      </c>
      <c r="D8" s="114" t="str">
        <f>CONCATENATE( Main!B3," with Centre No: ",Main!B4,", ",Main!B5," Mandal, ",Main!B6," District - ",Main!B2," - Conduct of Examinations - Provide  teachers to act as invigilators - Request - Regarding.")</f>
        <v>Govt.Model High School, Nellore with Centre No: 04201, Nellore Mandal, Sri Potti Sreeramulu Nellore District - SSC Public Examinations, March-2015 - Conduct of Examinations - Provide  teachers to act as invigilators - Request - Regarding.</v>
      </c>
      <c r="E8" s="114"/>
      <c r="F8" s="114"/>
      <c r="G8" s="114"/>
    </row>
    <row r="9" spans="1:10" ht="30.75" customHeight="1">
      <c r="A9" s="25"/>
      <c r="B9" s="25"/>
      <c r="C9" s="26" t="s">
        <v>26</v>
      </c>
      <c r="D9" s="27" t="s">
        <v>27</v>
      </c>
      <c r="E9" s="114" t="str">
        <f>CONCATENATE(Main!B7," of the Director of the Govt. Examinations, Andhra Pradesh, Hyderabad. ")</f>
        <v xml:space="preserve">Rc.No.______________,  Dated: ______________ of the Director of the Govt. Examinations, Andhra Pradesh, Hyderabad. </v>
      </c>
      <c r="F9" s="114"/>
      <c r="G9" s="114"/>
    </row>
    <row r="10" spans="1:10" ht="32.25" customHeight="1">
      <c r="A10" s="25"/>
      <c r="B10" s="25"/>
      <c r="C10" s="25"/>
      <c r="D10" s="27" t="s">
        <v>28</v>
      </c>
      <c r="E10" s="114" t="str">
        <f>CONCATENATE( Main!B8," of the District Educational Officer,", Main!B6)</f>
        <v>R.C.NO:___________  Dt: _____________ of the District Educational Officer,Sri Potti Sreeramulu Nellore</v>
      </c>
      <c r="F10" s="114"/>
      <c r="G10" s="114"/>
    </row>
    <row r="11" spans="1:10">
      <c r="A11" s="25"/>
      <c r="B11" s="25"/>
      <c r="C11" s="25"/>
      <c r="D11" s="25"/>
      <c r="E11" s="25"/>
      <c r="F11" s="25"/>
      <c r="G11" s="25"/>
    </row>
    <row r="12" spans="1:10" ht="63.75" customHeight="1">
      <c r="A12" s="114" t="str">
        <f>CONCATENATE("                 In the References 1st &amp; 2nd Cited above , The ",Main!B2," will be conducted ",Main!B10,".The timings of the Examinations are ",Main!B11,". The Centre Capacity is ",Main!B12,".")</f>
        <v xml:space="preserve">                 In the References 1st &amp; 2nd Cited above , The SSC Public Examinations, March-2015 will be conducted From 26-03-2015 To 11-04-2015.The timings of the Examinations are from 09.30 AM to 12.00 Noon. The Centre Capacity is 228.</v>
      </c>
      <c r="B12" s="114"/>
      <c r="C12" s="114"/>
      <c r="D12" s="114"/>
      <c r="E12" s="114"/>
      <c r="F12" s="114"/>
      <c r="G12" s="114"/>
    </row>
    <row r="13" spans="1:10" ht="63" customHeight="1">
      <c r="A13" s="114" t="str">
        <f>CONCATENATE("                  In this connection ",I13,"  invigilators are additional required to examination center at ",Main!B3," with Centre No: ", Main!B4,". Hence I requested to provide ",I13, " teachers ( to act as invigilators ) of their Mandal within 8 Kms distance as per rules.")</f>
        <v xml:space="preserve">                  In this connection 5  invigilators are additional required to examination center at Govt.Model High School, Nellore with Centre No: 04201. Hence I requested to provide 5 teachers ( to act as invigilators ) of their Mandal within 8 Kms distance as per rules.</v>
      </c>
      <c r="B13" s="114"/>
      <c r="C13" s="114"/>
      <c r="D13" s="114"/>
      <c r="E13" s="114"/>
      <c r="F13" s="114"/>
      <c r="G13" s="114"/>
      <c r="H13" s="31" t="s">
        <v>68</v>
      </c>
      <c r="I13" s="10">
        <v>5</v>
      </c>
    </row>
    <row r="14" spans="1:10" ht="19.5" customHeight="1">
      <c r="A14" s="117" t="s">
        <v>32</v>
      </c>
      <c r="B14" s="117"/>
      <c r="C14" s="117"/>
      <c r="D14" s="117"/>
      <c r="E14" s="117"/>
      <c r="F14" s="117"/>
      <c r="G14" s="117"/>
    </row>
    <row r="15" spans="1:10">
      <c r="A15" s="111" t="s">
        <v>29</v>
      </c>
      <c r="B15" s="111"/>
      <c r="C15" s="111"/>
      <c r="D15" s="111"/>
      <c r="E15" s="111"/>
      <c r="F15" s="111"/>
      <c r="G15" s="111"/>
    </row>
    <row r="16" spans="1:10" ht="10.5" customHeight="1">
      <c r="A16" s="25"/>
      <c r="B16" s="25"/>
      <c r="C16" s="25"/>
      <c r="D16" s="25"/>
      <c r="E16" s="25"/>
      <c r="F16" s="25"/>
      <c r="G16" s="25"/>
    </row>
    <row r="17" spans="1:7">
      <c r="A17" s="25"/>
      <c r="B17" s="25"/>
      <c r="C17" s="25"/>
      <c r="D17" s="25"/>
      <c r="E17" s="25"/>
      <c r="F17" s="25"/>
      <c r="G17" s="28" t="s">
        <v>30</v>
      </c>
    </row>
    <row r="18" spans="1:7" ht="21.75" customHeight="1">
      <c r="A18" s="25"/>
      <c r="B18" s="25"/>
      <c r="C18" s="25"/>
      <c r="D18" s="25"/>
      <c r="E18" s="25"/>
      <c r="F18" s="25"/>
      <c r="G18" s="28"/>
    </row>
    <row r="19" spans="1:7">
      <c r="A19" s="25"/>
      <c r="B19" s="25"/>
      <c r="C19" s="25"/>
      <c r="D19" s="25"/>
      <c r="E19" s="25"/>
      <c r="F19" s="25"/>
      <c r="G19" s="29" t="s">
        <v>107</v>
      </c>
    </row>
    <row r="20" spans="1:7">
      <c r="A20" s="25"/>
      <c r="B20" s="25"/>
      <c r="C20" s="25"/>
      <c r="D20" s="25"/>
      <c r="E20" s="25"/>
      <c r="F20" s="25"/>
      <c r="G20" s="29" t="str">
        <f>A4</f>
        <v>Centre No: 04201,</v>
      </c>
    </row>
    <row r="21" spans="1:7" ht="30" customHeight="1">
      <c r="A21" s="25"/>
      <c r="B21" s="25"/>
      <c r="C21" s="25"/>
      <c r="D21" s="25"/>
      <c r="E21" s="25"/>
      <c r="F21" s="25"/>
      <c r="G21" s="29" t="str">
        <f>A5</f>
        <v>Govt.Model High School, Nellore.</v>
      </c>
    </row>
    <row r="22" spans="1:7">
      <c r="A22" s="30" t="s">
        <v>31</v>
      </c>
      <c r="B22" s="25"/>
      <c r="C22" s="25"/>
      <c r="D22" s="25"/>
      <c r="E22" s="25"/>
      <c r="F22" s="25"/>
      <c r="G22" s="28"/>
    </row>
    <row r="23" spans="1:7">
      <c r="A23" s="30" t="str">
        <f>CONCATENATE("1. Time Table for ",Main!B2,".")</f>
        <v>1. Time Table for SSC Public Examinations, March-2015.</v>
      </c>
      <c r="B23" s="25"/>
      <c r="C23" s="25"/>
      <c r="D23" s="25"/>
      <c r="E23" s="25"/>
      <c r="F23" s="25"/>
      <c r="G23" s="25"/>
    </row>
    <row r="24" spans="1:7">
      <c r="A24" s="33"/>
      <c r="B24" s="33"/>
      <c r="C24" s="33"/>
      <c r="D24" s="33"/>
      <c r="E24" s="33"/>
      <c r="F24" s="33"/>
      <c r="G24" s="33"/>
    </row>
  </sheetData>
  <sheetProtection password="CC00" sheet="1" objects="1" scenarios="1" formatCells="0" formatColumns="0" formatRows="0"/>
  <protectedRanges>
    <protectedRange password="CF7A" sqref="A1:G25" name="Range1"/>
  </protectedRanges>
  <mergeCells count="13">
    <mergeCell ref="A14:G14"/>
    <mergeCell ref="A15:G15"/>
    <mergeCell ref="A6:G6"/>
    <mergeCell ref="D8:G8"/>
    <mergeCell ref="E9:G9"/>
    <mergeCell ref="E10:G10"/>
    <mergeCell ref="A12:G12"/>
    <mergeCell ref="A13:G13"/>
    <mergeCell ref="A1:E1"/>
    <mergeCell ref="A2:E2"/>
    <mergeCell ref="A3:E3"/>
    <mergeCell ref="A4:E4"/>
    <mergeCell ref="A5:E5"/>
  </mergeCells>
  <printOptions horizontalCentered="1"/>
  <pageMargins left="0.5" right="0.5"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dimension ref="A1:K34"/>
  <sheetViews>
    <sheetView workbookViewId="0">
      <selection activeCell="J11" sqref="J11"/>
    </sheetView>
  </sheetViews>
  <sheetFormatPr defaultRowHeight="12.75"/>
  <cols>
    <col min="1" max="1" width="4" style="18" customWidth="1"/>
    <col min="2" max="2" width="4.28515625" style="18" customWidth="1"/>
    <col min="3" max="3" width="3" style="18" customWidth="1"/>
    <col min="4" max="4" width="2.85546875" style="18" customWidth="1"/>
    <col min="5" max="5" width="21.42578125" style="18" customWidth="1"/>
    <col min="6" max="6" width="17.42578125" style="18" customWidth="1"/>
    <col min="7" max="7" width="8.28515625" style="18" customWidth="1"/>
    <col min="8" max="8" width="25.5703125" style="18" customWidth="1"/>
    <col min="9" max="9" width="16.85546875" style="18" customWidth="1"/>
    <col min="10" max="10" width="10.5703125" style="18" customWidth="1"/>
    <col min="11" max="16384" width="9.140625" style="18"/>
  </cols>
  <sheetData>
    <row r="1" spans="1:11">
      <c r="A1" s="108" t="s">
        <v>15</v>
      </c>
      <c r="B1" s="108"/>
      <c r="C1" s="108"/>
      <c r="D1" s="108"/>
      <c r="E1" s="108"/>
      <c r="F1" s="58"/>
      <c r="G1" s="108" t="s">
        <v>17</v>
      </c>
      <c r="H1" s="108"/>
    </row>
    <row r="2" spans="1:11">
      <c r="A2" s="108" t="str">
        <f>CONCATENATE(Main!B13,",")</f>
        <v>Sri:N.VENKATESWARLU,</v>
      </c>
      <c r="B2" s="108"/>
      <c r="C2" s="108"/>
      <c r="D2" s="108"/>
      <c r="E2" s="108"/>
      <c r="F2" s="58"/>
      <c r="G2" s="108" t="s">
        <v>71</v>
      </c>
      <c r="H2" s="108"/>
    </row>
    <row r="3" spans="1:11">
      <c r="A3" s="108" t="s">
        <v>107</v>
      </c>
      <c r="B3" s="108"/>
      <c r="C3" s="108"/>
      <c r="D3" s="108"/>
      <c r="E3" s="108"/>
      <c r="F3" s="58"/>
      <c r="G3" s="105" t="str">
        <f>A6</f>
        <v>Sri Potti Sreeramulu Nellore District.</v>
      </c>
      <c r="H3" s="105"/>
    </row>
    <row r="4" spans="1:11">
      <c r="A4" s="108" t="str">
        <f>CONCATENATE("Centre No: ",Main!B4,",")</f>
        <v>Centre No: 04201,</v>
      </c>
      <c r="B4" s="108"/>
      <c r="C4" s="108"/>
      <c r="D4" s="108"/>
      <c r="E4" s="108"/>
      <c r="F4" s="58"/>
      <c r="G4" s="108"/>
      <c r="H4" s="108"/>
      <c r="K4" s="20"/>
    </row>
    <row r="5" spans="1:11" ht="18.75" customHeight="1">
      <c r="A5" s="119" t="str">
        <f>CONCATENATE(Main!B3,".")</f>
        <v>Govt.Model High School, Nellore.</v>
      </c>
      <c r="B5" s="119"/>
      <c r="C5" s="119"/>
      <c r="D5" s="119"/>
      <c r="E5" s="119"/>
      <c r="F5" s="58"/>
      <c r="G5" s="58"/>
      <c r="H5" s="58"/>
    </row>
    <row r="6" spans="1:11" ht="21.75" customHeight="1">
      <c r="A6" s="119" t="str">
        <f>CONCATENATE(Main!B6," ",Main!A6,".")</f>
        <v>Sri Potti Sreeramulu Nellore District.</v>
      </c>
      <c r="B6" s="119"/>
      <c r="C6" s="119"/>
      <c r="D6" s="119"/>
      <c r="E6" s="119"/>
      <c r="F6" s="58"/>
      <c r="G6" s="58"/>
      <c r="H6" s="58"/>
    </row>
    <row r="7" spans="1:11" ht="25.5" customHeight="1">
      <c r="A7" s="118" t="str">
        <f>CONCATENATE("      ",Main!B9,"                                                            ",I7)</f>
        <v xml:space="preserve">      01/S.S.C. Exams/ March,2015                                                            Dt: 11/04/2015</v>
      </c>
      <c r="B7" s="118"/>
      <c r="C7" s="118"/>
      <c r="D7" s="118"/>
      <c r="E7" s="118"/>
      <c r="F7" s="118"/>
      <c r="G7" s="118"/>
      <c r="H7" s="118"/>
      <c r="I7" s="21" t="s">
        <v>124</v>
      </c>
    </row>
    <row r="8" spans="1:11">
      <c r="A8" s="58"/>
      <c r="B8" s="58" t="s">
        <v>19</v>
      </c>
      <c r="C8" s="58"/>
      <c r="D8" s="58"/>
      <c r="E8" s="58"/>
      <c r="F8" s="58"/>
      <c r="G8" s="58"/>
      <c r="H8" s="58"/>
    </row>
    <row r="9" spans="1:11" ht="61.5" customHeight="1">
      <c r="A9" s="58"/>
      <c r="B9" s="58"/>
      <c r="C9" s="22" t="s">
        <v>20</v>
      </c>
      <c r="D9" s="103" t="str">
        <f>CONCATENATE( Main!B3," with Centre No: ",Main!B4,", ",Main!B5," Mandal, ",Main!B6," District - ",Main!B2," - Conduct of Examinations - Non-Confidential Post Examination Material and D.C.Bills - Submit- Regarding. ")</f>
        <v xml:space="preserve">Govt.Model High School, Nellore with Centre No: 04201, Nellore Mandal, Sri Potti Sreeramulu Nellore District - SSC Public Examinations, March-2015 - Conduct of Examinations - Non-Confidential Post Examination Material and D.C.Bills - Submit- Regarding. </v>
      </c>
      <c r="E9" s="103"/>
      <c r="F9" s="103"/>
      <c r="G9" s="103"/>
      <c r="H9" s="103"/>
    </row>
    <row r="10" spans="1:11" ht="30.75" customHeight="1">
      <c r="A10" s="58"/>
      <c r="B10" s="58"/>
      <c r="C10" s="22" t="s">
        <v>26</v>
      </c>
      <c r="D10" s="23" t="s">
        <v>27</v>
      </c>
      <c r="E10" s="103" t="str">
        <f>CONCATENATE(Main!B7," of the Director of the Govt. Examinations, Andhra Pradesh, Hyderabad. ")</f>
        <v xml:space="preserve">Rc.No.______________,  Dated: ______________ of the Director of the Govt. Examinations, Andhra Pradesh, Hyderabad. </v>
      </c>
      <c r="F10" s="103"/>
      <c r="G10" s="103"/>
      <c r="H10" s="103"/>
    </row>
    <row r="11" spans="1:11" ht="32.25" customHeight="1">
      <c r="A11" s="58"/>
      <c r="B11" s="58"/>
      <c r="C11" s="58"/>
      <c r="D11" s="23" t="s">
        <v>28</v>
      </c>
      <c r="E11" s="103" t="str">
        <f>CONCATENATE( Main!B8," of the District Educational Officer,", Main!B6)</f>
        <v>R.C.NO:___________  Dt: _____________ of the District Educational Officer,Sri Potti Sreeramulu Nellore</v>
      </c>
      <c r="F11" s="103"/>
      <c r="G11" s="103"/>
      <c r="H11" s="103"/>
    </row>
    <row r="12" spans="1:11">
      <c r="A12" s="58"/>
      <c r="B12" s="58"/>
      <c r="C12" s="58"/>
      <c r="D12" s="58"/>
      <c r="E12" s="58"/>
      <c r="F12" s="58"/>
      <c r="G12" s="58"/>
      <c r="H12" s="58"/>
    </row>
    <row r="13" spans="1:11" ht="51.75" customHeight="1">
      <c r="A13" s="103" t="str">
        <f>CONCATENATE("              In the References 1st Cited above , I Submitted the Post Examination Material shown below for  The ",Main!B2,"  conducted ",Main!B10," at Centre No:",Main!B4,", ",Main!B3,", ", Main!B5," Mandal, ",Main!B6, " District.")</f>
        <v xml:space="preserve">              In the References 1st Cited above , I Submitted the Post Examination Material shown below for  The SSC Public Examinations, March-2015  conducted From 26-03-2015 To 11-04-2015 at Centre No:04201, Govt.Model High School, Nellore, Nellore Mandal, Sri Potti Sreeramulu Nellore District.</v>
      </c>
      <c r="B13" s="103"/>
      <c r="C13" s="103"/>
      <c r="D13" s="103"/>
      <c r="E13" s="103"/>
      <c r="F13" s="103"/>
      <c r="G13" s="103"/>
      <c r="H13" s="103"/>
    </row>
    <row r="14" spans="1:11" ht="15" customHeight="1">
      <c r="A14" s="57"/>
      <c r="B14" s="34" t="s">
        <v>27</v>
      </c>
      <c r="C14" s="119" t="s">
        <v>72</v>
      </c>
      <c r="D14" s="119"/>
      <c r="E14" s="119"/>
      <c r="F14" s="119"/>
      <c r="G14" s="119"/>
      <c r="H14" s="119"/>
    </row>
    <row r="15" spans="1:11" ht="28.5" customHeight="1">
      <c r="A15" s="57"/>
      <c r="B15" s="34" t="s">
        <v>28</v>
      </c>
      <c r="C15" s="119" t="s">
        <v>73</v>
      </c>
      <c r="D15" s="119"/>
      <c r="E15" s="119"/>
      <c r="F15" s="119"/>
      <c r="G15" s="119"/>
      <c r="H15" s="119"/>
    </row>
    <row r="16" spans="1:11" ht="15" customHeight="1">
      <c r="A16" s="57"/>
      <c r="B16" s="34" t="s">
        <v>45</v>
      </c>
      <c r="C16" s="119" t="s">
        <v>74</v>
      </c>
      <c r="D16" s="119"/>
      <c r="E16" s="119"/>
      <c r="F16" s="119"/>
      <c r="G16" s="119"/>
      <c r="H16" s="119"/>
    </row>
    <row r="17" spans="1:8" ht="14.25" customHeight="1">
      <c r="A17" s="57"/>
      <c r="B17" s="34" t="s">
        <v>46</v>
      </c>
      <c r="C17" s="119" t="s">
        <v>75</v>
      </c>
      <c r="D17" s="119"/>
      <c r="E17" s="119"/>
      <c r="F17" s="119"/>
      <c r="G17" s="119"/>
      <c r="H17" s="119"/>
    </row>
    <row r="18" spans="1:8" ht="14.25" customHeight="1">
      <c r="A18" s="120" t="s">
        <v>83</v>
      </c>
      <c r="B18" s="120"/>
      <c r="C18" s="120"/>
      <c r="D18" s="120"/>
      <c r="E18" s="120"/>
      <c r="F18" s="120"/>
      <c r="G18" s="120"/>
      <c r="H18" s="120"/>
    </row>
    <row r="19" spans="1:8" ht="14.25" customHeight="1">
      <c r="A19" s="57"/>
      <c r="B19" s="121" t="str">
        <f>CONCATENATE("1. Cheque Amount: Rs: ",Main!B24,"/- Cheque No: ",Main!B24," Date: ",TEXT(Main!B26,"DD-MM-YYYY"))</f>
        <v>1. Cheque Amount: Rs: 10000/- Cheque No: 10000 Date: 02-04-2012</v>
      </c>
      <c r="C19" s="121"/>
      <c r="D19" s="121"/>
      <c r="E19" s="121"/>
      <c r="F19" s="121"/>
      <c r="G19" s="121"/>
      <c r="H19" s="121"/>
    </row>
    <row r="20" spans="1:8" ht="31.5" customHeight="1">
      <c r="A20" s="57"/>
      <c r="B20" s="96" t="str">
        <f>CONCATENATE("2. TA &amp; DA (110/111) : Rs: ",Main!B27," /- And Remuneration &amp; Contingences ( 280/284 ): Rs: ",Main!B28,"/-")</f>
        <v>2. TA &amp; DA (110/111) : Rs: 7000 /- And Remuneration &amp; Contingences ( 280/284 ): Rs: 3000/-</v>
      </c>
      <c r="C20" s="96"/>
      <c r="D20" s="96"/>
      <c r="E20" s="96"/>
      <c r="F20" s="96"/>
      <c r="G20" s="96"/>
      <c r="H20" s="96"/>
    </row>
    <row r="21" spans="1:8" ht="14.25" customHeight="1">
      <c r="A21" s="57"/>
      <c r="B21" s="35" t="s">
        <v>84</v>
      </c>
      <c r="C21" s="57"/>
      <c r="D21" s="57"/>
      <c r="E21" s="57"/>
      <c r="F21" s="57"/>
      <c r="G21" s="57"/>
      <c r="H21" s="57"/>
    </row>
    <row r="22" spans="1:8" ht="14.25" customHeight="1" thickBot="1">
      <c r="A22" s="57"/>
      <c r="B22" s="36" t="s">
        <v>85</v>
      </c>
      <c r="C22" s="57"/>
      <c r="D22" s="57"/>
      <c r="E22" s="57"/>
      <c r="F22" s="57"/>
      <c r="G22" s="37" t="s">
        <v>90</v>
      </c>
      <c r="H22" s="78">
        <v>7000</v>
      </c>
    </row>
    <row r="23" spans="1:8" ht="14.25" customHeight="1" thickBot="1">
      <c r="A23" s="57"/>
      <c r="B23" s="38" t="s">
        <v>88</v>
      </c>
      <c r="C23" s="59" t="s">
        <v>87</v>
      </c>
      <c r="D23" s="57"/>
      <c r="E23" s="57"/>
      <c r="F23" s="57"/>
      <c r="G23" s="37" t="s">
        <v>90</v>
      </c>
      <c r="H23" s="79">
        <v>2000</v>
      </c>
    </row>
    <row r="24" spans="1:8" ht="14.25" customHeight="1" thickBot="1">
      <c r="A24" s="57"/>
      <c r="B24" s="34"/>
      <c r="C24" s="58" t="s">
        <v>86</v>
      </c>
      <c r="D24" s="57"/>
      <c r="E24" s="57"/>
      <c r="F24" s="57"/>
      <c r="G24" s="37" t="s">
        <v>90</v>
      </c>
      <c r="H24" s="79">
        <v>1000</v>
      </c>
    </row>
    <row r="25" spans="1:8" ht="14.25" customHeight="1" thickBot="1">
      <c r="A25" s="57"/>
      <c r="B25" s="34"/>
      <c r="C25" s="39" t="s">
        <v>89</v>
      </c>
      <c r="D25" s="57"/>
      <c r="E25" s="57"/>
      <c r="F25" s="57"/>
      <c r="G25" s="37" t="s">
        <v>90</v>
      </c>
      <c r="H25" s="79">
        <f>SUM(H23:H24)</f>
        <v>3000</v>
      </c>
    </row>
    <row r="26" spans="1:8" ht="19.5" customHeight="1">
      <c r="A26" s="122" t="s">
        <v>32</v>
      </c>
      <c r="B26" s="122"/>
      <c r="C26" s="122"/>
      <c r="D26" s="122"/>
      <c r="E26" s="122"/>
      <c r="F26" s="122"/>
      <c r="G26" s="122"/>
      <c r="H26" s="122"/>
    </row>
    <row r="27" spans="1:8" ht="24" customHeight="1">
      <c r="A27" s="106" t="s">
        <v>29</v>
      </c>
      <c r="B27" s="106"/>
      <c r="C27" s="106"/>
      <c r="D27" s="106"/>
      <c r="E27" s="106"/>
      <c r="F27" s="106"/>
      <c r="G27" s="106"/>
      <c r="H27" s="106"/>
    </row>
    <row r="28" spans="1:8" ht="10.5" customHeight="1">
      <c r="A28" s="58"/>
      <c r="B28" s="58"/>
      <c r="C28" s="58"/>
      <c r="D28" s="58"/>
      <c r="E28" s="58"/>
      <c r="F28" s="58"/>
      <c r="G28" s="58"/>
      <c r="H28" s="58"/>
    </row>
    <row r="29" spans="1:8">
      <c r="A29" s="58"/>
      <c r="B29" s="58"/>
      <c r="C29" s="58"/>
      <c r="D29" s="58"/>
      <c r="E29" s="58"/>
      <c r="F29" s="106" t="s">
        <v>30</v>
      </c>
      <c r="G29" s="106"/>
      <c r="H29" s="106"/>
    </row>
    <row r="30" spans="1:8" ht="21.75" customHeight="1">
      <c r="A30" s="58"/>
      <c r="B30" s="58"/>
      <c r="C30" s="58"/>
      <c r="D30" s="58"/>
      <c r="E30" s="58"/>
      <c r="F30" s="108"/>
      <c r="G30" s="108"/>
      <c r="H30" s="108"/>
    </row>
    <row r="31" spans="1:8" ht="15" customHeight="1">
      <c r="A31" s="58"/>
      <c r="B31" s="58"/>
      <c r="C31" s="58"/>
      <c r="D31" s="58"/>
      <c r="E31" s="58"/>
      <c r="F31" s="123" t="s">
        <v>107</v>
      </c>
      <c r="G31" s="123"/>
      <c r="H31" s="123"/>
    </row>
    <row r="32" spans="1:8" ht="15" customHeight="1">
      <c r="A32" s="58"/>
      <c r="B32" s="58"/>
      <c r="C32" s="58"/>
      <c r="D32" s="58"/>
      <c r="E32" s="58"/>
      <c r="F32" s="123" t="str">
        <f>A4</f>
        <v>Centre No: 04201,</v>
      </c>
      <c r="G32" s="123"/>
      <c r="H32" s="123"/>
    </row>
    <row r="33" spans="1:8" ht="30" customHeight="1">
      <c r="A33" s="58"/>
      <c r="B33" s="58"/>
      <c r="C33" s="58"/>
      <c r="D33" s="58"/>
      <c r="E33" s="58"/>
      <c r="F33" s="123" t="str">
        <f>A5</f>
        <v>Govt.Model High School, Nellore.</v>
      </c>
      <c r="G33" s="123"/>
      <c r="H33" s="123"/>
    </row>
    <row r="34" spans="1:8">
      <c r="H34" s="20"/>
    </row>
  </sheetData>
  <sheetProtection password="CC00" sheet="1" objects="1" scenarios="1" formatCells="0" formatColumns="0" formatRows="0"/>
  <protectedRanges>
    <protectedRange password="CF7A" sqref="A1:H33" name="Range1"/>
  </protectedRanges>
  <mergeCells count="29">
    <mergeCell ref="F29:H29"/>
    <mergeCell ref="F30:H30"/>
    <mergeCell ref="F31:H31"/>
    <mergeCell ref="F32:H32"/>
    <mergeCell ref="F33:H33"/>
    <mergeCell ref="G1:H1"/>
    <mergeCell ref="G2:H2"/>
    <mergeCell ref="G3:H3"/>
    <mergeCell ref="G4:H4"/>
    <mergeCell ref="A26:H26"/>
    <mergeCell ref="A7:H7"/>
    <mergeCell ref="D9:H9"/>
    <mergeCell ref="E10:H10"/>
    <mergeCell ref="E11:H11"/>
    <mergeCell ref="A13:H13"/>
    <mergeCell ref="C14:H14"/>
    <mergeCell ref="A1:E1"/>
    <mergeCell ref="A2:E2"/>
    <mergeCell ref="A3:E3"/>
    <mergeCell ref="A4:E4"/>
    <mergeCell ref="A5:E5"/>
    <mergeCell ref="A6:E6"/>
    <mergeCell ref="A27:H27"/>
    <mergeCell ref="A18:H18"/>
    <mergeCell ref="B19:H19"/>
    <mergeCell ref="B20:H20"/>
    <mergeCell ref="C15:H15"/>
    <mergeCell ref="C16:H16"/>
    <mergeCell ref="C17:H17"/>
  </mergeCells>
  <conditionalFormatting sqref="H22:H25">
    <cfRule type="cellIs" dxfId="0" priority="1" operator="equal">
      <formula>0</formula>
    </cfRule>
  </conditionalFormatting>
  <printOptions horizontalCentered="1"/>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dimension ref="A1:H6"/>
  <sheetViews>
    <sheetView showGridLines="0" workbookViewId="0">
      <selection activeCell="J7" sqref="J7"/>
    </sheetView>
  </sheetViews>
  <sheetFormatPr defaultRowHeight="15"/>
  <cols>
    <col min="2" max="2" width="18.28515625" customWidth="1"/>
    <col min="3" max="3" width="11.28515625" customWidth="1"/>
    <col min="4" max="4" width="13.5703125" customWidth="1"/>
    <col min="5" max="5" width="7.7109375" customWidth="1"/>
    <col min="6" max="6" width="11" customWidth="1"/>
  </cols>
  <sheetData>
    <row r="1" spans="1:8">
      <c r="A1" s="40"/>
      <c r="B1" s="40"/>
      <c r="C1" s="40"/>
      <c r="D1" s="40"/>
      <c r="E1" s="40"/>
      <c r="F1" s="40"/>
      <c r="G1" s="40"/>
      <c r="H1" s="40"/>
    </row>
    <row r="2" spans="1:8" ht="33.75" customHeight="1">
      <c r="A2" s="41" t="s">
        <v>82</v>
      </c>
      <c r="B2" s="42"/>
      <c r="C2" s="42"/>
      <c r="D2" s="42"/>
      <c r="E2" s="42"/>
      <c r="F2" s="42"/>
      <c r="G2" s="42"/>
      <c r="H2" s="42"/>
    </row>
    <row r="3" spans="1:8" ht="63" customHeight="1">
      <c r="A3" s="124" t="s">
        <v>3</v>
      </c>
      <c r="B3" s="124" t="s">
        <v>1</v>
      </c>
      <c r="C3" s="124" t="s">
        <v>77</v>
      </c>
      <c r="D3" s="124"/>
      <c r="E3" s="124" t="s">
        <v>78</v>
      </c>
      <c r="F3" s="124"/>
      <c r="G3" s="124" t="s">
        <v>79</v>
      </c>
      <c r="H3" s="124"/>
    </row>
    <row r="4" spans="1:8" ht="63">
      <c r="A4" s="124"/>
      <c r="B4" s="124"/>
      <c r="C4" s="43" t="s">
        <v>80</v>
      </c>
      <c r="D4" s="43" t="s">
        <v>81</v>
      </c>
      <c r="E4" s="43" t="s">
        <v>80</v>
      </c>
      <c r="F4" s="43" t="s">
        <v>81</v>
      </c>
      <c r="G4" s="43" t="s">
        <v>80</v>
      </c>
      <c r="H4" s="43" t="s">
        <v>81</v>
      </c>
    </row>
    <row r="5" spans="1:8" ht="33.75" customHeight="1">
      <c r="A5" s="44" t="str">
        <f>Main!B4</f>
        <v>04201</v>
      </c>
      <c r="B5" s="45" t="str">
        <f>Main!B3</f>
        <v>Govt.Model High School, Nellore</v>
      </c>
      <c r="C5" s="46"/>
      <c r="D5" s="46"/>
      <c r="E5" s="46"/>
      <c r="F5" s="46"/>
      <c r="G5" s="44">
        <f>SUM(C5-E5)</f>
        <v>0</v>
      </c>
      <c r="H5" s="44">
        <f>D5-F5</f>
        <v>0</v>
      </c>
    </row>
    <row r="6" spans="1:8">
      <c r="A6" s="47"/>
      <c r="B6" s="40"/>
      <c r="C6" s="40"/>
      <c r="D6" s="40"/>
      <c r="E6" s="40"/>
      <c r="F6" s="40"/>
      <c r="G6" s="40"/>
      <c r="H6" s="40"/>
    </row>
  </sheetData>
  <sheetProtection formatCells="0" formatColumns="0" formatRows="0"/>
  <mergeCells count="5">
    <mergeCell ref="A3:A4"/>
    <mergeCell ref="B3:B4"/>
    <mergeCell ref="C3:D3"/>
    <mergeCell ref="E3:F3"/>
    <mergeCell ref="G3:H3"/>
  </mergeCells>
  <pageMargins left="0.7" right="0.7" top="0.75" bottom="0.75" header="0.3" footer="0.3"/>
  <pageSetup paperSize="5" orientation="portrait" verticalDpi="0" r:id="rId1"/>
</worksheet>
</file>

<file path=xl/worksheets/sheet14.xml><?xml version="1.0" encoding="utf-8"?>
<worksheet xmlns="http://schemas.openxmlformats.org/spreadsheetml/2006/main" xmlns:r="http://schemas.openxmlformats.org/officeDocument/2006/relationships">
  <dimension ref="A1:J34"/>
  <sheetViews>
    <sheetView showGridLines="0" workbookViewId="0">
      <selection activeCell="L7" sqref="L7"/>
    </sheetView>
  </sheetViews>
  <sheetFormatPr defaultRowHeight="15"/>
  <cols>
    <col min="1" max="1" width="4" style="2" customWidth="1"/>
    <col min="2" max="2" width="4.28515625" style="2" customWidth="1"/>
    <col min="3" max="3" width="3" style="2" customWidth="1"/>
    <col min="4" max="4" width="2.42578125" style="2" customWidth="1"/>
    <col min="5" max="5" width="20.5703125" style="2" customWidth="1"/>
    <col min="6" max="6" width="20.140625" style="2" customWidth="1"/>
    <col min="7" max="7" width="34.85546875" style="2" customWidth="1"/>
    <col min="8" max="8" width="12.85546875" style="2" customWidth="1"/>
    <col min="9" max="16384" width="9.140625" style="2"/>
  </cols>
  <sheetData>
    <row r="1" spans="1:10">
      <c r="A1" s="125" t="s">
        <v>15</v>
      </c>
      <c r="B1" s="125"/>
      <c r="C1" s="125"/>
      <c r="D1" s="125"/>
      <c r="E1" s="125"/>
      <c r="F1" s="64"/>
      <c r="G1" s="64" t="s">
        <v>17</v>
      </c>
    </row>
    <row r="2" spans="1:10">
      <c r="A2" s="125" t="str">
        <f>CONCATENATE(Main!B13,",")</f>
        <v>Sri:N.VENKATESWARLU,</v>
      </c>
      <c r="B2" s="125"/>
      <c r="C2" s="125"/>
      <c r="D2" s="125"/>
      <c r="E2" s="125"/>
      <c r="F2" s="64"/>
      <c r="G2" s="64" t="str">
        <f>CONCATENATE(Main!B23,",")</f>
        <v>Smt K.Saroja Devi,</v>
      </c>
    </row>
    <row r="3" spans="1:10">
      <c r="A3" s="126" t="s">
        <v>107</v>
      </c>
      <c r="B3" s="125"/>
      <c r="C3" s="125"/>
      <c r="D3" s="125"/>
      <c r="E3" s="125"/>
      <c r="F3" s="64"/>
      <c r="G3" s="48" t="s">
        <v>42</v>
      </c>
    </row>
    <row r="4" spans="1:10">
      <c r="A4" s="125" t="str">
        <f>CONCATENATE("Centre No: ",Main!B4,",")</f>
        <v>Centre No: 04201,</v>
      </c>
      <c r="B4" s="125"/>
      <c r="C4" s="125"/>
      <c r="D4" s="125"/>
      <c r="E4" s="125"/>
      <c r="F4" s="64"/>
      <c r="G4" s="48" t="s">
        <v>43</v>
      </c>
      <c r="J4" s="3"/>
    </row>
    <row r="5" spans="1:10" ht="18.75" customHeight="1">
      <c r="A5" s="130" t="str">
        <f>CONCATENATE(Main!B3,".")</f>
        <v>Govt.Model High School, Nellore.</v>
      </c>
      <c r="B5" s="130"/>
      <c r="C5" s="130"/>
      <c r="D5" s="130"/>
      <c r="E5" s="130"/>
      <c r="F5" s="64"/>
      <c r="G5" s="65" t="s">
        <v>44</v>
      </c>
    </row>
    <row r="6" spans="1:10" ht="21.75" customHeight="1">
      <c r="A6" s="130" t="str">
        <f>CONCATENATE(Main!B6," ",Main!A6)</f>
        <v>Sri Potti Sreeramulu Nellore District</v>
      </c>
      <c r="B6" s="130"/>
      <c r="C6" s="130"/>
      <c r="D6" s="130"/>
      <c r="E6" s="130"/>
      <c r="F6" s="64"/>
      <c r="G6" s="65"/>
    </row>
    <row r="7" spans="1:10" ht="25.5" customHeight="1">
      <c r="A7" s="131" t="str">
        <f>CONCATENATE("      ",Main!B9,"                                                            ",H7)</f>
        <v xml:space="preserve">      01/S.S.C. Exams/ March,2015                                                            Dt: 12-04-2011</v>
      </c>
      <c r="B7" s="131"/>
      <c r="C7" s="131"/>
      <c r="D7" s="131"/>
      <c r="E7" s="131"/>
      <c r="F7" s="131"/>
      <c r="G7" s="131"/>
      <c r="H7" s="1" t="s">
        <v>113</v>
      </c>
    </row>
    <row r="8" spans="1:10">
      <c r="A8" s="64"/>
      <c r="B8" s="64" t="s">
        <v>19</v>
      </c>
      <c r="C8" s="64"/>
      <c r="D8" s="64"/>
      <c r="E8" s="64"/>
      <c r="F8" s="64"/>
      <c r="G8" s="64"/>
    </row>
    <row r="9" spans="1:10" ht="61.5" customHeight="1">
      <c r="A9" s="64"/>
      <c r="B9" s="64"/>
      <c r="C9" s="50" t="s">
        <v>20</v>
      </c>
      <c r="D9" s="132" t="str">
        <f>CONCATENATE( Main!B3," with Centre No: ",Main!B4,", ",Main!B5," Mandal, ",Main!B6," District - ",Main!B2," - Conduct of Examinations - Non-Confidential Post Examination Material-  Dispatched - Request - Regarding. ")</f>
        <v xml:space="preserve">Govt.Model High School, Nellore with Centre No: 04201, Nellore Mandal, Sri Potti Sreeramulu Nellore District - SSC Public Examinations, March-2015 - Conduct of Examinations - Non-Confidential Post Examination Material-  Dispatched - Request - Regarding. </v>
      </c>
      <c r="E9" s="132"/>
      <c r="F9" s="132"/>
      <c r="G9" s="132"/>
    </row>
    <row r="10" spans="1:10" ht="30.75" customHeight="1">
      <c r="A10" s="64"/>
      <c r="B10" s="64"/>
      <c r="C10" s="50" t="s">
        <v>26</v>
      </c>
      <c r="D10" s="51" t="s">
        <v>27</v>
      </c>
      <c r="E10" s="132" t="str">
        <f>CONCATENATE(Main!B7," of the Director of the Govt. Examinations, Andhra Pradesh, Hyderabad. ")</f>
        <v xml:space="preserve">Rc.No.______________,  Dated: ______________ of the Director of the Govt. Examinations, Andhra Pradesh, Hyderabad. </v>
      </c>
      <c r="F10" s="132"/>
      <c r="G10" s="132"/>
    </row>
    <row r="11" spans="1:10" ht="32.25" customHeight="1">
      <c r="A11" s="64"/>
      <c r="B11" s="64"/>
      <c r="C11" s="64"/>
      <c r="D11" s="51" t="s">
        <v>28</v>
      </c>
      <c r="E11" s="132" t="str">
        <f>CONCATENATE( Main!B8," of the District Educational Officer,", Main!B6)</f>
        <v>R.C.NO:___________  Dt: _____________ of the District Educational Officer,Sri Potti Sreeramulu Nellore</v>
      </c>
      <c r="F11" s="132"/>
      <c r="G11" s="132"/>
    </row>
    <row r="12" spans="1:10">
      <c r="A12" s="64"/>
      <c r="B12" s="64"/>
      <c r="C12" s="64"/>
      <c r="D12" s="64"/>
      <c r="E12" s="64"/>
      <c r="F12" s="64"/>
      <c r="G12" s="64"/>
    </row>
    <row r="13" spans="1:10" ht="62.25" customHeight="1">
      <c r="A13" s="130" t="str">
        <f>CONCATENATE("              In the References 1st Cited above , I dispatched All the Post Examination Material shown below for  The ",Main!B2," conducted ",Main!B10," at Centre No:",Main!B4,", ",Main!B3,", ", Main!B5," Mandal, ",Main!B6, " District.")</f>
        <v xml:space="preserve">              In the References 1st Cited above , I dispatched All the Post Examination Material shown below for  The SSC Public Examinations, March-2015 conducted From 26-03-2015 To 11-04-2015 at Centre No:04201, Govt.Model High School, Nellore, Nellore Mandal, Sri Potti Sreeramulu Nellore District.</v>
      </c>
      <c r="B13" s="130"/>
      <c r="C13" s="130"/>
      <c r="D13" s="130"/>
      <c r="E13" s="130"/>
      <c r="F13" s="130"/>
      <c r="G13" s="130"/>
    </row>
    <row r="14" spans="1:10" ht="15" customHeight="1">
      <c r="A14" s="63"/>
      <c r="B14" s="34" t="s">
        <v>27</v>
      </c>
      <c r="C14" s="119" t="s">
        <v>54</v>
      </c>
      <c r="D14" s="119"/>
      <c r="E14" s="119"/>
      <c r="F14" s="119"/>
      <c r="G14" s="119"/>
    </row>
    <row r="15" spans="1:10" ht="15" customHeight="1">
      <c r="A15" s="63"/>
      <c r="B15" s="34" t="s">
        <v>28</v>
      </c>
      <c r="C15" s="119" t="str">
        <f>CONCATENATE("Corrected Copy of Nominal Rolls (Center wise, School (",I15," Schools) Wise )")</f>
        <v>Corrected Copy of Nominal Rolls (Center wise, School (13 Schools) Wise )</v>
      </c>
      <c r="D15" s="119"/>
      <c r="E15" s="119"/>
      <c r="F15" s="119"/>
      <c r="G15" s="119"/>
      <c r="H15" s="49" t="s">
        <v>62</v>
      </c>
      <c r="I15" s="11">
        <v>13</v>
      </c>
    </row>
    <row r="16" spans="1:10" ht="15" customHeight="1">
      <c r="A16" s="63"/>
      <c r="B16" s="34" t="s">
        <v>45</v>
      </c>
      <c r="C16" s="119" t="s">
        <v>55</v>
      </c>
      <c r="D16" s="119"/>
      <c r="E16" s="119"/>
      <c r="F16" s="119"/>
      <c r="G16" s="119"/>
    </row>
    <row r="17" spans="1:9" ht="26.25" customHeight="1">
      <c r="A17" s="63"/>
      <c r="B17" s="34" t="s">
        <v>46</v>
      </c>
      <c r="C17" s="119" t="s">
        <v>56</v>
      </c>
      <c r="D17" s="119"/>
      <c r="E17" s="119"/>
      <c r="F17" s="119"/>
      <c r="G17" s="119"/>
    </row>
    <row r="18" spans="1:9" ht="15" customHeight="1">
      <c r="A18" s="63"/>
      <c r="B18" s="34" t="s">
        <v>47</v>
      </c>
      <c r="C18" s="119" t="str">
        <f>CONCATENATE("Statement of Blank OMR Sheets used (Proforma- V) (",I18," Days)")</f>
        <v>Statement of Blank OMR Sheets used (Proforma- V) (11 Days)</v>
      </c>
      <c r="D18" s="119"/>
      <c r="E18" s="119"/>
      <c r="F18" s="119"/>
      <c r="G18" s="119"/>
      <c r="H18" s="49" t="s">
        <v>63</v>
      </c>
      <c r="I18" s="11">
        <v>11</v>
      </c>
    </row>
    <row r="19" spans="1:9" ht="15" customHeight="1">
      <c r="A19" s="63"/>
      <c r="B19" s="34" t="s">
        <v>48</v>
      </c>
      <c r="C19" s="119" t="s">
        <v>57</v>
      </c>
      <c r="D19" s="119"/>
      <c r="E19" s="119"/>
      <c r="F19" s="119"/>
      <c r="G19" s="119"/>
    </row>
    <row r="20" spans="1:9" ht="15" customHeight="1">
      <c r="A20" s="63"/>
      <c r="B20" s="34" t="s">
        <v>49</v>
      </c>
      <c r="C20" s="119" t="s">
        <v>58</v>
      </c>
      <c r="D20" s="119"/>
      <c r="E20" s="119"/>
      <c r="F20" s="119"/>
      <c r="G20" s="119"/>
    </row>
    <row r="21" spans="1:9" ht="15" customHeight="1">
      <c r="A21" s="63"/>
      <c r="B21" s="34" t="s">
        <v>50</v>
      </c>
      <c r="C21" s="119" t="s">
        <v>59</v>
      </c>
      <c r="D21" s="119"/>
      <c r="E21" s="119"/>
      <c r="F21" s="119"/>
      <c r="G21" s="119"/>
    </row>
    <row r="22" spans="1:9" ht="15" customHeight="1">
      <c r="A22" s="63"/>
      <c r="B22" s="34" t="s">
        <v>51</v>
      </c>
      <c r="C22" s="119" t="s">
        <v>60</v>
      </c>
      <c r="D22" s="119"/>
      <c r="E22" s="119"/>
      <c r="F22" s="119"/>
      <c r="G22" s="119"/>
    </row>
    <row r="23" spans="1:9" ht="15" customHeight="1">
      <c r="A23" s="63"/>
      <c r="B23" s="34" t="s">
        <v>52</v>
      </c>
      <c r="C23" s="119" t="str">
        <f>CONCATENATE("D-Forms for  ",I18," Days.")</f>
        <v>D-Forms for  11 Days.</v>
      </c>
      <c r="D23" s="119"/>
      <c r="E23" s="119"/>
      <c r="F23" s="119"/>
      <c r="G23" s="119"/>
    </row>
    <row r="24" spans="1:9" ht="15" customHeight="1">
      <c r="A24" s="63"/>
      <c r="B24" s="34" t="s">
        <v>53</v>
      </c>
      <c r="C24" s="119" t="s">
        <v>61</v>
      </c>
      <c r="D24" s="119"/>
      <c r="E24" s="119"/>
      <c r="F24" s="119"/>
      <c r="G24" s="119"/>
    </row>
    <row r="25" spans="1:9" ht="19.5" customHeight="1">
      <c r="A25" s="127" t="s">
        <v>32</v>
      </c>
      <c r="B25" s="128"/>
      <c r="C25" s="128"/>
      <c r="D25" s="128"/>
      <c r="E25" s="128"/>
      <c r="F25" s="128"/>
      <c r="G25" s="128"/>
    </row>
    <row r="26" spans="1:9">
      <c r="A26" s="129" t="s">
        <v>29</v>
      </c>
      <c r="B26" s="129"/>
      <c r="C26" s="129"/>
      <c r="D26" s="129"/>
      <c r="E26" s="129"/>
      <c r="F26" s="129"/>
      <c r="G26" s="129"/>
    </row>
    <row r="27" spans="1:9" ht="10.5" customHeight="1">
      <c r="A27" s="64"/>
      <c r="B27" s="64"/>
      <c r="C27" s="64"/>
      <c r="D27" s="64"/>
      <c r="E27" s="64"/>
      <c r="F27" s="64"/>
      <c r="G27" s="64"/>
    </row>
    <row r="28" spans="1:9">
      <c r="A28" s="64"/>
      <c r="B28" s="64"/>
      <c r="C28" s="64"/>
      <c r="D28" s="64"/>
      <c r="E28" s="64"/>
      <c r="F28" s="64"/>
      <c r="G28" s="52" t="s">
        <v>30</v>
      </c>
    </row>
    <row r="29" spans="1:9" ht="21.75" customHeight="1">
      <c r="A29" s="64"/>
      <c r="B29" s="64"/>
      <c r="C29" s="64"/>
      <c r="D29" s="64"/>
      <c r="E29" s="64"/>
      <c r="F29" s="64"/>
      <c r="G29" s="52"/>
    </row>
    <row r="30" spans="1:9">
      <c r="A30" s="64"/>
      <c r="B30" s="64"/>
      <c r="C30" s="64"/>
      <c r="D30" s="64"/>
      <c r="E30" s="64"/>
      <c r="F30" s="64"/>
      <c r="G30" s="55" t="s">
        <v>107</v>
      </c>
    </row>
    <row r="31" spans="1:9">
      <c r="A31" s="64"/>
      <c r="B31" s="64"/>
      <c r="C31" s="64"/>
      <c r="D31" s="64"/>
      <c r="E31" s="64"/>
      <c r="F31" s="64"/>
      <c r="G31" s="53" t="str">
        <f>A4</f>
        <v>Centre No: 04201,</v>
      </c>
    </row>
    <row r="32" spans="1:9" ht="30" customHeight="1">
      <c r="A32" s="64"/>
      <c r="B32" s="64"/>
      <c r="C32" s="64"/>
      <c r="D32" s="64"/>
      <c r="E32" s="64"/>
      <c r="F32" s="64"/>
      <c r="G32" s="53" t="str">
        <f>A5</f>
        <v>Govt.Model High School, Nellore.</v>
      </c>
    </row>
    <row r="33" spans="1:7">
      <c r="A33" s="6"/>
      <c r="G33" s="3"/>
    </row>
    <row r="34" spans="1:7">
      <c r="A34" s="6"/>
    </row>
  </sheetData>
  <sheetProtection password="CC00" sheet="1" objects="1" scenarios="1" formatCells="0" formatColumns="0" formatRows="0" insertColumns="0"/>
  <protectedRanges>
    <protectedRange password="CF7A" sqref="A1:G32" name="Range1"/>
  </protectedRanges>
  <mergeCells count="24">
    <mergeCell ref="C24:G24"/>
    <mergeCell ref="A25:G25"/>
    <mergeCell ref="A26:G26"/>
    <mergeCell ref="A5:E5"/>
    <mergeCell ref="A6:E6"/>
    <mergeCell ref="C14:G14"/>
    <mergeCell ref="C15:G15"/>
    <mergeCell ref="C16:G16"/>
    <mergeCell ref="C17:G17"/>
    <mergeCell ref="C18:G18"/>
    <mergeCell ref="C19:G19"/>
    <mergeCell ref="A7:G7"/>
    <mergeCell ref="D9:G9"/>
    <mergeCell ref="E10:G10"/>
    <mergeCell ref="E11:G11"/>
    <mergeCell ref="A13:G13"/>
    <mergeCell ref="C20:G20"/>
    <mergeCell ref="C21:G21"/>
    <mergeCell ref="C22:G22"/>
    <mergeCell ref="C23:G23"/>
    <mergeCell ref="A1:E1"/>
    <mergeCell ref="A2:E2"/>
    <mergeCell ref="A3:E3"/>
    <mergeCell ref="A4:E4"/>
  </mergeCells>
  <printOptions horizontalCentered="1"/>
  <pageMargins left="0.5" right="0.5"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dimension ref="A1"/>
  <sheetViews>
    <sheetView view="pageBreakPreview" topLeftCell="A31" zoomScaleSheetLayoutView="100" workbookViewId="0">
      <selection activeCell="N6" sqref="N6"/>
    </sheetView>
  </sheetViews>
  <sheetFormatPr defaultRowHeight="15"/>
  <cols>
    <col min="1" max="2" width="9.140625" customWidth="1"/>
  </cols>
  <sheetData/>
  <printOptions horizontalCentered="1"/>
  <pageMargins left="0.31496062992125984" right="0.31496062992125984" top="0.74803149606299213" bottom="0.74803149606299213" header="0.31496062992125984" footer="0.31496062992125984"/>
  <pageSetup paperSize="9" orientation="portrait" verticalDpi="180" r:id="rId1"/>
  <legacyDrawing r:id="rId2"/>
  <oleObjects>
    <oleObject progId="Word.Document.12" shapeId="3074" r:id="rId3"/>
  </oleObjects>
</worksheet>
</file>

<file path=xl/worksheets/sheet16.xml><?xml version="1.0" encoding="utf-8"?>
<worksheet xmlns="http://schemas.openxmlformats.org/spreadsheetml/2006/main" xmlns:r="http://schemas.openxmlformats.org/officeDocument/2006/relationships">
  <dimension ref="N1"/>
  <sheetViews>
    <sheetView tabSelected="1" view="pageBreakPreview" topLeftCell="A18" zoomScaleSheetLayoutView="100" workbookViewId="0">
      <selection activeCell="O9" sqref="O9"/>
    </sheetView>
  </sheetViews>
  <sheetFormatPr defaultRowHeight="15"/>
  <cols>
    <col min="12" max="12" width="5.28515625" customWidth="1"/>
    <col min="13" max="13" width="8.5703125" customWidth="1"/>
    <col min="14" max="14" width="9.140625" hidden="1" customWidth="1"/>
    <col min="15" max="15" width="5.28515625" customWidth="1"/>
  </cols>
  <sheetData/>
  <printOptions horizontalCentered="1"/>
  <pageMargins left="0.31496062992125984" right="0.31496062992125984" top="0.35433070866141736" bottom="0.35433070866141736" header="0.31496062992125984" footer="0.31496062992125984"/>
  <pageSetup paperSize="9" orientation="portrait" verticalDpi="180" r:id="rId1"/>
  <legacyDrawing r:id="rId2"/>
  <oleObjects>
    <oleObject progId="Word.Document.12" shapeId="4099" r:id="rId3"/>
  </oleObjects>
</worksheet>
</file>

<file path=xl/worksheets/sheet2.xml><?xml version="1.0" encoding="utf-8"?>
<worksheet xmlns="http://schemas.openxmlformats.org/spreadsheetml/2006/main" xmlns:r="http://schemas.openxmlformats.org/officeDocument/2006/relationships">
  <dimension ref="C9:C38"/>
  <sheetViews>
    <sheetView workbookViewId="0">
      <selection activeCell="N9" sqref="N9"/>
    </sheetView>
  </sheetViews>
  <sheetFormatPr defaultRowHeight="15"/>
  <cols>
    <col min="6" max="6" width="5.5703125" customWidth="1"/>
    <col min="11" max="11" width="8.140625" customWidth="1"/>
    <col min="12" max="12" width="6.7109375" customWidth="1"/>
    <col min="13" max="13" width="8.28515625" customWidth="1"/>
  </cols>
  <sheetData>
    <row r="9" spans="3:3">
      <c r="C9" s="86"/>
    </row>
    <row r="14" spans="3:3">
      <c r="C14" s="86"/>
    </row>
    <row r="38" spans="3:3">
      <c r="C38" s="86"/>
    </row>
  </sheetData>
  <printOptions horizontalCentered="1"/>
  <pageMargins left="0.11811023622047245" right="0.31496062992125984" top="0.35433070866141736" bottom="0.35433070866141736" header="0.31496062992125984" footer="0.31496062992125984"/>
  <pageSetup paperSize="9" scale="90" orientation="portrait" verticalDpi="0" r:id="rId1"/>
  <colBreaks count="1" manualBreakCount="1">
    <brk id="12" max="1048575" man="1"/>
  </colBreaks>
  <drawing r:id="rId2"/>
  <legacyDrawing r:id="rId3"/>
  <oleObjects>
    <oleObject progId="Acrobat Document" shapeId="5121" r:id="rId4"/>
  </oleObjects>
</worksheet>
</file>

<file path=xl/worksheets/sheet3.xml><?xml version="1.0" encoding="utf-8"?>
<worksheet xmlns="http://schemas.openxmlformats.org/spreadsheetml/2006/main" xmlns:r="http://schemas.openxmlformats.org/officeDocument/2006/relationships">
  <dimension ref="A1:J24"/>
  <sheetViews>
    <sheetView workbookViewId="0">
      <selection activeCell="A13" sqref="A13:G13"/>
    </sheetView>
  </sheetViews>
  <sheetFormatPr defaultRowHeight="12.75"/>
  <cols>
    <col min="1" max="1" width="4" style="68" customWidth="1"/>
    <col min="2" max="2" width="3.42578125" style="68" customWidth="1"/>
    <col min="3" max="3" width="3" style="68" customWidth="1"/>
    <col min="4" max="4" width="3.42578125" style="68" customWidth="1"/>
    <col min="5" max="5" width="19.7109375" style="68" customWidth="1"/>
    <col min="6" max="6" width="20.140625" style="68" customWidth="1"/>
    <col min="7" max="7" width="38" style="68" customWidth="1"/>
    <col min="8" max="16384" width="9.140625" style="68"/>
  </cols>
  <sheetData>
    <row r="1" spans="1:10">
      <c r="A1" s="94" t="s">
        <v>15</v>
      </c>
      <c r="B1" s="94"/>
      <c r="C1" s="94"/>
      <c r="D1" s="94"/>
      <c r="E1" s="94"/>
      <c r="F1" s="70"/>
      <c r="G1" s="70" t="s">
        <v>17</v>
      </c>
    </row>
    <row r="2" spans="1:10">
      <c r="A2" s="94" t="str">
        <f>CONCATENATE(Main!B13,",")</f>
        <v>Sri:N.VENKATESWARLU,</v>
      </c>
      <c r="B2" s="94"/>
      <c r="C2" s="94"/>
      <c r="D2" s="94"/>
      <c r="E2" s="94"/>
      <c r="F2" s="70"/>
      <c r="G2" s="70" t="s">
        <v>40</v>
      </c>
    </row>
    <row r="3" spans="1:10">
      <c r="A3" s="94" t="str">
        <f>CONCATENATE(Main!B14,",")</f>
        <v>Headmaster (FAC),</v>
      </c>
      <c r="B3" s="94"/>
      <c r="C3" s="94"/>
      <c r="D3" s="94"/>
      <c r="E3" s="94"/>
      <c r="F3" s="70"/>
      <c r="G3" s="95" t="str">
        <f>A4</f>
        <v>Govt.Model High School, Nellore.</v>
      </c>
    </row>
    <row r="4" spans="1:10" ht="13.5" customHeight="1">
      <c r="A4" s="96" t="str">
        <f>CONCATENATE(Main!B3,".")</f>
        <v>Govt.Model High School, Nellore.</v>
      </c>
      <c r="B4" s="96"/>
      <c r="C4" s="96"/>
      <c r="D4" s="96"/>
      <c r="E4" s="96"/>
      <c r="F4" s="70"/>
      <c r="G4" s="95"/>
      <c r="J4" s="69"/>
    </row>
    <row r="5" spans="1:10" ht="15" customHeight="1">
      <c r="A5" s="70"/>
      <c r="B5" s="70"/>
      <c r="C5" s="70"/>
      <c r="D5" s="70"/>
      <c r="E5" s="70"/>
      <c r="F5" s="70"/>
      <c r="G5" s="70"/>
    </row>
    <row r="6" spans="1:10">
      <c r="A6" s="70"/>
      <c r="B6" s="70" t="s">
        <v>19</v>
      </c>
      <c r="C6" s="70"/>
      <c r="D6" s="70"/>
      <c r="E6" s="70"/>
      <c r="F6" s="70"/>
      <c r="G6" s="70"/>
    </row>
    <row r="7" spans="1:10" ht="55.5" customHeight="1">
      <c r="A7" s="70"/>
      <c r="B7" s="70"/>
      <c r="C7" s="71" t="s">
        <v>20</v>
      </c>
      <c r="D7" s="100" t="str">
        <f>CONCATENATE(Main!B13,", ",Main!B14,", ",Main!B15,"- ",Main!B2,"- Conduct of Examinations – Appointed as Chief Superintendent at ", Main!B3," with Centre No: ",Main!B4," - Relieving - Request - Regarding. ")</f>
        <v xml:space="preserve">Sri:N.VENKATESWARLU, Headmaster (FAC), Govt.Model High School, Nellore- SSC Public Examinations, March-2015- Conduct of Examinations – Appointed as Chief Superintendent at Govt.Model High School, Nellore with Centre No: 04201 - Relieving - Request - Regarding. </v>
      </c>
      <c r="E7" s="100"/>
      <c r="F7" s="100"/>
      <c r="G7" s="100"/>
    </row>
    <row r="8" spans="1:10" ht="30.75" customHeight="1">
      <c r="A8" s="70"/>
      <c r="B8" s="70"/>
      <c r="C8" s="71" t="s">
        <v>26</v>
      </c>
      <c r="D8" s="72" t="s">
        <v>27</v>
      </c>
      <c r="E8" s="100" t="str">
        <f>CONCATENATE(Main!B7," of the Director of the Govt. Examinations, Andhra Pradesh, Hyderabad. ")</f>
        <v xml:space="preserve">Rc.No.______________,  Dated: ______________ of the Director of the Govt. Examinations, Andhra Pradesh, Hyderabad. </v>
      </c>
      <c r="F8" s="100"/>
      <c r="G8" s="100"/>
    </row>
    <row r="9" spans="1:10" ht="32.25" customHeight="1">
      <c r="A9" s="70"/>
      <c r="B9" s="70"/>
      <c r="C9" s="70"/>
      <c r="D9" s="72" t="s">
        <v>28</v>
      </c>
      <c r="E9" s="100" t="str">
        <f>CONCATENATE( Main!B8," of the District Educational Officer,", Main!B6)</f>
        <v>R.C.NO:___________  Dt: _____________ of the District Educational Officer,Sri Potti Sreeramulu Nellore</v>
      </c>
      <c r="F9" s="100"/>
      <c r="G9" s="100"/>
    </row>
    <row r="10" spans="1:10">
      <c r="A10" s="70"/>
      <c r="B10" s="70"/>
      <c r="C10" s="70"/>
      <c r="D10" s="70"/>
      <c r="E10" s="70"/>
      <c r="F10" s="70"/>
      <c r="G10" s="70"/>
    </row>
    <row r="11" spans="1:10" ht="51" customHeight="1">
      <c r="A11" s="99" t="str">
        <f>CONCATENATE("                 In the References 1st &amp; 2nd Cited above , The ",Main!B2," will be conducted ",Main!B10,".The timings of the Examinations are ",Main!B11,". ")</f>
        <v xml:space="preserve">                 In the References 1st &amp; 2nd Cited above , The SSC Public Examinations, March-2015 will be conducted From 26-03-2015 To 11-04-2015.The timings of the Examinations are from 09.30 AM to 12.00 Noon. </v>
      </c>
      <c r="B11" s="99"/>
      <c r="C11" s="99"/>
      <c r="D11" s="99"/>
      <c r="E11" s="99"/>
      <c r="F11" s="99"/>
      <c r="G11" s="99"/>
    </row>
    <row r="12" spans="1:10" ht="60.75" customHeight="1">
      <c r="A12" s="99" t="str">
        <f>CONCATENATE("                 In the References 2nd  Cited above, I ( ",Main!B13," ) Appointed as Chief Superintendent at ",Main!B3," with Centre No: ",Main!B4,"  and Deposit the confidential material at PS ", Main!B19," the dates are ",Main!C19,".")</f>
        <v xml:space="preserve">                 In the References 2nd  Cited above, I ( Sri:N.VENKATESWARLU ) Appointed as Chief Superintendent at Govt.Model High School, Nellore with Centre No: 04201  and Deposit the confidential material at PS Nellore-3 the dates are 16/03/2015, 17/03/2015.</v>
      </c>
      <c r="B12" s="99"/>
      <c r="C12" s="99"/>
      <c r="D12" s="99"/>
      <c r="E12" s="99"/>
      <c r="F12" s="99"/>
      <c r="G12" s="99"/>
    </row>
    <row r="13" spans="1:10" ht="54.75" customHeight="1">
      <c r="A13" s="99" t="str">
        <f>CONCATENATE("                  In this connection I request you, to relieve my duties as ",Main!B14," to go ahead  with all the preliminary arrangements for smooth conduct of examinations  as Chief Superintendent at the examination center No: ",Main!B4,", ",Main!B3,".")</f>
        <v xml:space="preserve">                  In this connection I request you, to relieve my duties as Headmaster (FAC) to go ahead  with all the preliminary arrangements for smooth conduct of examinations  as Chief Superintendent at the examination center No: 04201, Govt.Model High School, Nellore.</v>
      </c>
      <c r="B13" s="99"/>
      <c r="C13" s="99"/>
      <c r="D13" s="99"/>
      <c r="E13" s="99"/>
      <c r="F13" s="99"/>
      <c r="G13" s="99"/>
    </row>
    <row r="14" spans="1:10" ht="21" customHeight="1">
      <c r="A14" s="97" t="s">
        <v>32</v>
      </c>
      <c r="B14" s="97"/>
      <c r="C14" s="97"/>
      <c r="D14" s="97"/>
      <c r="E14" s="97"/>
      <c r="F14" s="97"/>
      <c r="G14" s="97"/>
    </row>
    <row r="15" spans="1:10" ht="18" customHeight="1">
      <c r="A15" s="98" t="s">
        <v>29</v>
      </c>
      <c r="B15" s="98"/>
      <c r="C15" s="98"/>
      <c r="D15" s="98"/>
      <c r="E15" s="98"/>
      <c r="F15" s="98"/>
      <c r="G15" s="98"/>
    </row>
    <row r="16" spans="1:10" ht="10.5" customHeight="1">
      <c r="A16" s="70"/>
      <c r="B16" s="70"/>
      <c r="C16" s="70"/>
      <c r="D16" s="70"/>
      <c r="E16" s="70"/>
      <c r="F16" s="70"/>
      <c r="G16" s="70"/>
    </row>
    <row r="17" spans="1:7">
      <c r="A17" s="70"/>
      <c r="B17" s="70"/>
      <c r="C17" s="70"/>
      <c r="D17" s="70"/>
      <c r="E17" s="70"/>
      <c r="F17" s="70"/>
      <c r="G17" s="73" t="s">
        <v>30</v>
      </c>
    </row>
    <row r="18" spans="1:7" ht="21.75" customHeight="1">
      <c r="A18" s="70"/>
      <c r="B18" s="70"/>
      <c r="C18" s="70"/>
      <c r="D18" s="70"/>
      <c r="E18" s="70"/>
      <c r="F18" s="70"/>
      <c r="G18" s="73"/>
    </row>
    <row r="19" spans="1:7">
      <c r="A19" s="70"/>
      <c r="B19" s="70"/>
      <c r="C19" s="70"/>
      <c r="D19" s="70"/>
      <c r="E19" s="70"/>
      <c r="F19" s="70"/>
      <c r="G19" s="74" t="str">
        <f>A3</f>
        <v>Headmaster (FAC),</v>
      </c>
    </row>
    <row r="20" spans="1:7" ht="30" customHeight="1">
      <c r="A20" s="70"/>
      <c r="B20" s="70"/>
      <c r="C20" s="70"/>
      <c r="D20" s="70"/>
      <c r="E20" s="70"/>
      <c r="F20" s="70"/>
      <c r="G20" s="74" t="str">
        <f>A4</f>
        <v>Govt.Model High School, Nellore.</v>
      </c>
    </row>
    <row r="21" spans="1:7">
      <c r="A21" s="70" t="s">
        <v>31</v>
      </c>
      <c r="B21" s="70"/>
      <c r="C21" s="70"/>
      <c r="D21" s="70"/>
      <c r="E21" s="70"/>
      <c r="F21" s="70"/>
      <c r="G21" s="73"/>
    </row>
    <row r="22" spans="1:7">
      <c r="A22" s="70" t="s">
        <v>66</v>
      </c>
      <c r="B22" s="70"/>
      <c r="C22" s="70"/>
      <c r="D22" s="70"/>
      <c r="E22" s="70"/>
      <c r="F22" s="70"/>
      <c r="G22" s="70"/>
    </row>
    <row r="23" spans="1:7">
      <c r="A23" s="70"/>
      <c r="B23" s="70"/>
      <c r="C23" s="70"/>
      <c r="D23" s="70"/>
      <c r="E23" s="70"/>
      <c r="F23" s="70"/>
      <c r="G23" s="70"/>
    </row>
    <row r="24" spans="1:7">
      <c r="A24" s="70"/>
      <c r="B24" s="70"/>
      <c r="C24" s="70"/>
      <c r="D24" s="70"/>
      <c r="E24" s="70"/>
      <c r="F24" s="70"/>
      <c r="G24" s="70"/>
    </row>
  </sheetData>
  <sheetProtection password="CC00" sheet="1" objects="1" scenarios="1" formatCells="0" formatColumns="0" formatRows="0"/>
  <protectedRanges>
    <protectedRange password="CF7A" sqref="A1:G23" name="Range1"/>
  </protectedRanges>
  <mergeCells count="13">
    <mergeCell ref="A14:G14"/>
    <mergeCell ref="A15:G15"/>
    <mergeCell ref="A13:G13"/>
    <mergeCell ref="D7:G7"/>
    <mergeCell ref="E8:G8"/>
    <mergeCell ref="E9:G9"/>
    <mergeCell ref="A11:G11"/>
    <mergeCell ref="A12:G12"/>
    <mergeCell ref="A1:E1"/>
    <mergeCell ref="A2:E2"/>
    <mergeCell ref="G3:G4"/>
    <mergeCell ref="A3:E3"/>
    <mergeCell ref="A4:E4"/>
  </mergeCells>
  <printOptions horizontalCentered="1"/>
  <pageMargins left="0.5" right="0.5"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J34"/>
  <sheetViews>
    <sheetView showGridLines="0" showRowColHeaders="0" workbookViewId="0">
      <selection activeCell="E11" sqref="E11:G11"/>
    </sheetView>
  </sheetViews>
  <sheetFormatPr defaultRowHeight="12.75"/>
  <cols>
    <col min="1" max="1" width="4" style="5" customWidth="1"/>
    <col min="2" max="2" width="3.42578125" style="5" customWidth="1"/>
    <col min="3" max="3" width="3" style="5" customWidth="1"/>
    <col min="4" max="4" width="3.42578125" style="5" customWidth="1"/>
    <col min="5" max="5" width="17.140625" style="5" customWidth="1"/>
    <col min="6" max="6" width="20.140625" style="5" customWidth="1"/>
    <col min="7" max="7" width="36.42578125" style="5" customWidth="1"/>
    <col min="8" max="16384" width="9.140625" style="5"/>
  </cols>
  <sheetData>
    <row r="1" spans="1:10">
      <c r="A1" s="108" t="s">
        <v>15</v>
      </c>
      <c r="B1" s="108"/>
      <c r="C1" s="108"/>
      <c r="D1" s="108"/>
      <c r="E1" s="108"/>
      <c r="F1" s="58"/>
      <c r="G1" s="58" t="s">
        <v>17</v>
      </c>
    </row>
    <row r="2" spans="1:10">
      <c r="A2" s="108" t="str">
        <f>CONCATENATE(Main!B13,",")</f>
        <v>Sri:N.VENKATESWARLU,</v>
      </c>
      <c r="B2" s="108"/>
      <c r="C2" s="108"/>
      <c r="D2" s="108"/>
      <c r="E2" s="108"/>
      <c r="F2" s="58"/>
      <c r="G2" s="58" t="s">
        <v>99</v>
      </c>
    </row>
    <row r="3" spans="1:10">
      <c r="A3" s="108" t="s">
        <v>107</v>
      </c>
      <c r="B3" s="108"/>
      <c r="C3" s="108"/>
      <c r="D3" s="108"/>
      <c r="E3" s="108"/>
      <c r="F3" s="58"/>
      <c r="G3" s="59" t="s">
        <v>100</v>
      </c>
    </row>
    <row r="4" spans="1:10">
      <c r="A4" s="108" t="str">
        <f>CONCATENATE("Centre No: ",Main!B4,",")</f>
        <v>Centre No: 04201,</v>
      </c>
      <c r="B4" s="108"/>
      <c r="C4" s="108"/>
      <c r="D4" s="108"/>
      <c r="E4" s="108"/>
      <c r="F4" s="58"/>
      <c r="G4" s="24" t="str">
        <f>Main!B16</f>
        <v>Nellore</v>
      </c>
      <c r="J4" s="19"/>
    </row>
    <row r="5" spans="1:10" ht="33" customHeight="1">
      <c r="A5" s="109" t="str">
        <f>CONCATENATE(Main!B3,".")</f>
        <v>Govt.Model High School, Nellore.</v>
      </c>
      <c r="B5" s="109"/>
      <c r="C5" s="109"/>
      <c r="D5" s="109"/>
      <c r="E5" s="109"/>
      <c r="F5" s="58"/>
      <c r="G5" s="58"/>
    </row>
    <row r="6" spans="1:10" ht="25.5" customHeight="1">
      <c r="A6" s="102" t="str">
        <f>CONCATENATE("      ",Main!B9,"                                ",Main!C9)</f>
        <v xml:space="preserve">      01/S.S.C. Exams/ March,2015                                Dt: 18/03/2015</v>
      </c>
      <c r="B6" s="102"/>
      <c r="C6" s="102"/>
      <c r="D6" s="102"/>
      <c r="E6" s="102"/>
      <c r="F6" s="102"/>
      <c r="G6" s="102"/>
    </row>
    <row r="7" spans="1:10">
      <c r="A7" s="58"/>
      <c r="B7" s="58" t="s">
        <v>19</v>
      </c>
      <c r="C7" s="58"/>
      <c r="D7" s="58"/>
      <c r="E7" s="58"/>
      <c r="F7" s="58"/>
      <c r="G7" s="58"/>
    </row>
    <row r="8" spans="1:10" ht="48.75" customHeight="1">
      <c r="A8" s="58"/>
      <c r="B8" s="58"/>
      <c r="C8" s="22" t="s">
        <v>20</v>
      </c>
      <c r="D8" s="103" t="str">
        <f>CONCATENATE( Main!B3," with Centre No: ",Main!B4,", ",Main!B5," Mandal, ",Main!B6," District - ",Main!B2," - Conduct of Examinations - Issue of Answer Script Bundles- Request - Regarding")</f>
        <v>Govt.Model High School, Nellore with Centre No: 04201, Nellore Mandal, Sri Potti Sreeramulu Nellore District - SSC Public Examinations, March-2015 - Conduct of Examinations - Issue of Answer Script Bundles- Request - Regarding</v>
      </c>
      <c r="E8" s="103"/>
      <c r="F8" s="103"/>
      <c r="G8" s="103"/>
    </row>
    <row r="9" spans="1:10" ht="30.75" customHeight="1">
      <c r="A9" s="58"/>
      <c r="B9" s="58"/>
      <c r="C9" s="22" t="s">
        <v>26</v>
      </c>
      <c r="D9" s="23" t="s">
        <v>27</v>
      </c>
      <c r="E9" s="103" t="str">
        <f>CONCATENATE(Main!B7," of the Director of the Govt. Examinations, Andhra Pradesh, Hyderabad. ")</f>
        <v xml:space="preserve">Rc.No.______________,  Dated: ______________ of the Director of the Govt. Examinations, Andhra Pradesh, Hyderabad. </v>
      </c>
      <c r="F9" s="103"/>
      <c r="G9" s="103"/>
    </row>
    <row r="10" spans="1:10" ht="32.25" customHeight="1">
      <c r="A10" s="58"/>
      <c r="B10" s="58"/>
      <c r="C10" s="58"/>
      <c r="D10" s="23" t="s">
        <v>28</v>
      </c>
      <c r="E10" s="103" t="str">
        <f>CONCATENATE( Main!B8," of the District Educational Officer,", Main!B6)</f>
        <v>R.C.NO:___________  Dt: _____________ of the District Educational Officer,Sri Potti Sreeramulu Nellore</v>
      </c>
      <c r="F10" s="103"/>
      <c r="G10" s="103"/>
    </row>
    <row r="11" spans="1:10" ht="20.25" customHeight="1">
      <c r="A11" s="58"/>
      <c r="B11" s="58"/>
      <c r="C11" s="58"/>
      <c r="D11" s="23" t="s">
        <v>45</v>
      </c>
      <c r="E11" s="107" t="s">
        <v>101</v>
      </c>
      <c r="F11" s="107"/>
      <c r="G11" s="107"/>
    </row>
    <row r="12" spans="1:10">
      <c r="A12" s="58"/>
      <c r="B12" s="58"/>
      <c r="C12" s="58"/>
      <c r="D12" s="58"/>
      <c r="E12" s="58"/>
      <c r="F12" s="58"/>
      <c r="G12" s="58"/>
    </row>
    <row r="13" spans="1:10" ht="47.25" customHeight="1">
      <c r="A13" s="103" t="str">
        <f>CONCATENATE("                 In the References 3rd Cited above , The Answer Script Bundles Supplied thorugh ANL Parcel   Service for ",Main!B2,"  by the SSC Board, Hyderabad.")</f>
        <v xml:space="preserve">                 In the References 3rd Cited above , The Answer Script Bundles Supplied thorugh ANL Parcel   Service for SSC Public Examinations, March-2015  by the SSC Board, Hyderabad.</v>
      </c>
      <c r="B13" s="103"/>
      <c r="C13" s="103"/>
      <c r="D13" s="103"/>
      <c r="E13" s="103"/>
      <c r="F13" s="103"/>
      <c r="G13" s="103"/>
    </row>
    <row r="14" spans="1:10" ht="59.25" customHeight="1">
      <c r="A14" s="103" t="str">
        <f>CONCATENATE("                  In this connection I request you, please issue of Answer Script Bundils of ",Main!B3, " with Centre No: ",Main!B4," through ",Main!B17," for the ",Main!B2, ".")</f>
        <v xml:space="preserve">                  In this connection I request you, please issue of Answer Script Bundils of Govt.Model High School, Nellore with Centre No: 04201 through D.Devadanam, Record Assistant, Govt.Model High School, Nellore for the SSC Public Examinations, March-2015.</v>
      </c>
      <c r="B14" s="103"/>
      <c r="C14" s="103"/>
      <c r="D14" s="103"/>
      <c r="E14" s="103"/>
      <c r="F14" s="103"/>
      <c r="G14" s="103"/>
    </row>
    <row r="15" spans="1:10" ht="19.5" customHeight="1">
      <c r="A15" s="105" t="s">
        <v>32</v>
      </c>
      <c r="B15" s="105"/>
      <c r="C15" s="105"/>
      <c r="D15" s="105"/>
      <c r="E15" s="105"/>
      <c r="F15" s="105"/>
      <c r="G15" s="105"/>
    </row>
    <row r="16" spans="1:10">
      <c r="A16" s="106" t="s">
        <v>29</v>
      </c>
      <c r="B16" s="106"/>
      <c r="C16" s="106"/>
      <c r="D16" s="106"/>
      <c r="E16" s="106"/>
      <c r="F16" s="106"/>
      <c r="G16" s="106"/>
    </row>
    <row r="17" spans="1:7" ht="10.5" customHeight="1">
      <c r="A17" s="58"/>
      <c r="B17" s="58"/>
      <c r="C17" s="58"/>
      <c r="D17" s="58"/>
      <c r="E17" s="58"/>
      <c r="F17" s="58"/>
      <c r="G17" s="58"/>
    </row>
    <row r="18" spans="1:7">
      <c r="A18" s="58"/>
      <c r="B18" s="58"/>
      <c r="C18" s="58"/>
      <c r="D18" s="58"/>
      <c r="E18" s="58"/>
      <c r="F18" s="58"/>
      <c r="G18" s="56" t="s">
        <v>30</v>
      </c>
    </row>
    <row r="19" spans="1:7" ht="21.75" customHeight="1">
      <c r="A19" s="58"/>
      <c r="B19" s="58"/>
      <c r="C19" s="58"/>
      <c r="D19" s="58"/>
      <c r="E19" s="58"/>
      <c r="F19" s="58"/>
      <c r="G19" s="56"/>
    </row>
    <row r="20" spans="1:7">
      <c r="A20" s="58"/>
      <c r="B20" s="58"/>
      <c r="C20" s="58"/>
      <c r="D20" s="58"/>
      <c r="E20" s="58"/>
      <c r="F20" s="58"/>
      <c r="G20" s="62" t="s">
        <v>107</v>
      </c>
    </row>
    <row r="21" spans="1:7">
      <c r="A21" s="58"/>
      <c r="B21" s="58"/>
      <c r="C21" s="58"/>
      <c r="D21" s="58"/>
      <c r="E21" s="58"/>
      <c r="F21" s="58"/>
      <c r="G21" s="62" t="str">
        <f>A4</f>
        <v>Centre No: 04201,</v>
      </c>
    </row>
    <row r="22" spans="1:7" ht="23.25" customHeight="1">
      <c r="A22" s="58"/>
      <c r="B22" s="58"/>
      <c r="C22" s="58"/>
      <c r="D22" s="58"/>
      <c r="E22" s="58"/>
      <c r="F22" s="58"/>
      <c r="G22" s="62" t="str">
        <f>A5</f>
        <v>Govt.Model High School, Nellore.</v>
      </c>
    </row>
    <row r="23" spans="1:7" ht="23.25" customHeight="1">
      <c r="A23" s="58"/>
      <c r="B23" s="104" t="s">
        <v>104</v>
      </c>
      <c r="C23" s="104"/>
      <c r="D23" s="104"/>
      <c r="E23" s="104"/>
      <c r="F23" s="58"/>
      <c r="G23" s="62"/>
    </row>
    <row r="24" spans="1:7" ht="23.25" customHeight="1">
      <c r="A24" s="58"/>
      <c r="B24" s="106"/>
      <c r="C24" s="106"/>
      <c r="D24" s="106"/>
      <c r="E24" s="106"/>
      <c r="F24" s="58"/>
      <c r="G24" s="62"/>
    </row>
    <row r="25" spans="1:7" ht="62.25" customHeight="1">
      <c r="A25" s="58"/>
      <c r="B25" s="101" t="str">
        <f>Main!B17</f>
        <v>D.Devadanam, Record Assistant, Govt.Model High School, Nellore</v>
      </c>
      <c r="C25" s="101"/>
      <c r="D25" s="101"/>
      <c r="E25" s="101"/>
      <c r="F25" s="58"/>
      <c r="G25" s="62"/>
    </row>
    <row r="26" spans="1:7" ht="18" customHeight="1">
      <c r="A26" s="58"/>
      <c r="B26" s="101" t="s">
        <v>105</v>
      </c>
      <c r="C26" s="101"/>
      <c r="D26" s="101"/>
      <c r="E26" s="101"/>
      <c r="F26" s="58"/>
      <c r="G26" s="62"/>
    </row>
    <row r="27" spans="1:7" ht="18" customHeight="1">
      <c r="A27" s="58"/>
      <c r="B27" s="101"/>
      <c r="C27" s="101"/>
      <c r="D27" s="101"/>
      <c r="E27" s="101"/>
      <c r="F27" s="58"/>
      <c r="G27" s="62"/>
    </row>
    <row r="28" spans="1:7" ht="18" customHeight="1">
      <c r="A28" s="58"/>
      <c r="B28" s="101" t="str">
        <f>G20</f>
        <v>Chief Superintendent,</v>
      </c>
      <c r="C28" s="101"/>
      <c r="D28" s="101"/>
      <c r="E28" s="101"/>
      <c r="F28" s="58"/>
      <c r="G28" s="62"/>
    </row>
    <row r="29" spans="1:7" ht="18" customHeight="1">
      <c r="A29" s="58"/>
      <c r="B29" s="101" t="str">
        <f>G21</f>
        <v>Centre No: 04201,</v>
      </c>
      <c r="C29" s="101"/>
      <c r="D29" s="101"/>
      <c r="E29" s="101"/>
      <c r="F29" s="58"/>
      <c r="G29" s="62"/>
    </row>
    <row r="30" spans="1:7" ht="32.25" customHeight="1">
      <c r="A30" s="58"/>
      <c r="B30" s="101" t="str">
        <f>G22</f>
        <v>Govt.Model High School, Nellore.</v>
      </c>
      <c r="C30" s="101"/>
      <c r="D30" s="101"/>
      <c r="E30" s="101"/>
      <c r="F30" s="58"/>
      <c r="G30" s="62"/>
    </row>
    <row r="31" spans="1:7" ht="18" customHeight="1">
      <c r="A31" s="58"/>
      <c r="B31" s="101"/>
      <c r="C31" s="101"/>
      <c r="D31" s="101"/>
      <c r="E31" s="101"/>
      <c r="F31" s="58"/>
      <c r="G31" s="62"/>
    </row>
    <row r="32" spans="1:7" ht="18" customHeight="1">
      <c r="A32" s="58"/>
      <c r="B32" s="58"/>
      <c r="C32" s="58"/>
      <c r="D32" s="58"/>
      <c r="E32" s="58"/>
      <c r="F32" s="58"/>
      <c r="G32" s="62"/>
    </row>
    <row r="33" spans="1:7">
      <c r="A33" s="58" t="s">
        <v>31</v>
      </c>
      <c r="B33" s="58"/>
      <c r="C33" s="58"/>
      <c r="D33" s="58"/>
      <c r="E33" s="58"/>
      <c r="F33" s="58"/>
      <c r="G33" s="56"/>
    </row>
    <row r="34" spans="1:7">
      <c r="A34" s="58" t="str">
        <f>E11</f>
        <v>Lr No: 106726</v>
      </c>
      <c r="B34" s="58"/>
      <c r="C34" s="58"/>
      <c r="D34" s="58"/>
      <c r="E34" s="58"/>
      <c r="F34" s="58"/>
      <c r="G34" s="58"/>
    </row>
  </sheetData>
  <sheetProtection password="CC00" sheet="1" objects="1" scenarios="1" formatCells="0" formatColumns="0" formatRows="0"/>
  <protectedRanges>
    <protectedRange password="CF7A" sqref="A1:G34" name="Range1"/>
  </protectedRanges>
  <mergeCells count="23">
    <mergeCell ref="A1:E1"/>
    <mergeCell ref="A2:E2"/>
    <mergeCell ref="A3:E3"/>
    <mergeCell ref="A4:E4"/>
    <mergeCell ref="A5:E5"/>
    <mergeCell ref="B26:E26"/>
    <mergeCell ref="A6:G6"/>
    <mergeCell ref="D8:G8"/>
    <mergeCell ref="E9:G9"/>
    <mergeCell ref="E10:G10"/>
    <mergeCell ref="A13:G13"/>
    <mergeCell ref="A14:G14"/>
    <mergeCell ref="B23:E23"/>
    <mergeCell ref="A15:G15"/>
    <mergeCell ref="A16:G16"/>
    <mergeCell ref="E11:G11"/>
    <mergeCell ref="B25:E25"/>
    <mergeCell ref="B24:E24"/>
    <mergeCell ref="B27:E27"/>
    <mergeCell ref="B28:E28"/>
    <mergeCell ref="B29:E29"/>
    <mergeCell ref="B30:E30"/>
    <mergeCell ref="B31:E31"/>
  </mergeCells>
  <printOptions horizontalCentered="1"/>
  <pageMargins left="0.5" right="0.5" top="0.5" bottom="0.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J24"/>
  <sheetViews>
    <sheetView showGridLines="0" showRowColHeaders="0" topLeftCell="A10" workbookViewId="0">
      <selection activeCell="A13" sqref="A13:G13"/>
    </sheetView>
  </sheetViews>
  <sheetFormatPr defaultRowHeight="12.75"/>
  <cols>
    <col min="1" max="1" width="4" style="18" customWidth="1"/>
    <col min="2" max="2" width="3.42578125" style="18" customWidth="1"/>
    <col min="3" max="3" width="3" style="18" customWidth="1"/>
    <col min="4" max="4" width="3.140625" style="18" customWidth="1"/>
    <col min="5" max="5" width="16.140625" style="18" customWidth="1"/>
    <col min="6" max="6" width="20.140625" style="18" customWidth="1"/>
    <col min="7" max="7" width="39.5703125" style="18" customWidth="1"/>
    <col min="8" max="16384" width="9.140625" style="18"/>
  </cols>
  <sheetData>
    <row r="1" spans="1:10">
      <c r="A1" s="108" t="s">
        <v>15</v>
      </c>
      <c r="B1" s="108"/>
      <c r="C1" s="108"/>
      <c r="D1" s="108"/>
      <c r="E1" s="108"/>
      <c r="F1" s="58"/>
      <c r="G1" s="58" t="s">
        <v>17</v>
      </c>
    </row>
    <row r="2" spans="1:10">
      <c r="A2" s="108" t="str">
        <f>CONCATENATE(Main!B13,",")</f>
        <v>Sri:N.VENKATESWARLU,</v>
      </c>
      <c r="B2" s="108"/>
      <c r="C2" s="108"/>
      <c r="D2" s="108"/>
      <c r="E2" s="108"/>
      <c r="F2" s="58"/>
      <c r="G2" s="58" t="s">
        <v>40</v>
      </c>
    </row>
    <row r="3" spans="1:10">
      <c r="A3" s="108" t="s">
        <v>107</v>
      </c>
      <c r="B3" s="108"/>
      <c r="C3" s="108"/>
      <c r="D3" s="108"/>
      <c r="E3" s="108"/>
      <c r="F3" s="58"/>
      <c r="G3" s="105" t="str">
        <f>CONCATENATE(Main!B3,".")</f>
        <v>Govt.Model High School, Nellore.</v>
      </c>
    </row>
    <row r="4" spans="1:10">
      <c r="A4" s="108" t="str">
        <f>CONCATENATE("Centre No: ",Main!B4,",")</f>
        <v>Centre No: 04201,</v>
      </c>
      <c r="B4" s="108"/>
      <c r="C4" s="108"/>
      <c r="D4" s="108"/>
      <c r="E4" s="108"/>
      <c r="F4" s="58"/>
      <c r="G4" s="105"/>
      <c r="J4" s="20"/>
    </row>
    <row r="5" spans="1:10" ht="33" customHeight="1">
      <c r="A5" s="109" t="str">
        <f>CONCATENATE(Main!B3,".")</f>
        <v>Govt.Model High School, Nellore.</v>
      </c>
      <c r="B5" s="109"/>
      <c r="C5" s="109"/>
      <c r="D5" s="109"/>
      <c r="E5" s="109"/>
      <c r="F5" s="58"/>
      <c r="G5" s="58"/>
    </row>
    <row r="6" spans="1:10" ht="25.5" customHeight="1">
      <c r="A6" s="110" t="str">
        <f>CONCATENATE("      ",Main!B9,"                                                            ",Main!C9)</f>
        <v xml:space="preserve">      01/S.S.C. Exams/ March,2015                                                            Dt: 18/03/2015</v>
      </c>
      <c r="B6" s="110"/>
      <c r="C6" s="110"/>
      <c r="D6" s="110"/>
      <c r="E6" s="110"/>
      <c r="F6" s="110"/>
      <c r="G6" s="110"/>
    </row>
    <row r="7" spans="1:10">
      <c r="A7" s="58"/>
      <c r="B7" s="58" t="s">
        <v>19</v>
      </c>
      <c r="C7" s="58"/>
      <c r="D7" s="58"/>
      <c r="E7" s="58"/>
      <c r="F7" s="58"/>
      <c r="G7" s="58"/>
    </row>
    <row r="8" spans="1:10" ht="81" customHeight="1">
      <c r="A8" s="58"/>
      <c r="B8" s="58"/>
      <c r="C8" s="22" t="s">
        <v>20</v>
      </c>
      <c r="D8" s="103" t="str">
        <f>CONCATENATE( Main!B3," with Centre No: ",Main!B4,", ",Main!B5," Mandal, ",Main!B6," District - ",Main!B2," - Conduct of Examinations - Arrange adequate Rooms, Proper furniture and lighting facilities, drinking water, Sanitary conditions and One Junior Assistant one office Subordinate one Sweeper - Request- Regarding")</f>
        <v>Govt.Model High School, Nellore with Centre No: 04201, Nellore Mandal, Sri Potti Sreeramulu Nellore District - SSC Public Examinations, March-2015 - Conduct of Examinations - Arrange adequate Rooms, Proper furniture and lighting facilities, drinking water, Sanitary conditions and One Junior Assistant one office Subordinate one Sweeper - Request- Regarding</v>
      </c>
      <c r="E8" s="103"/>
      <c r="F8" s="103"/>
      <c r="G8" s="103"/>
    </row>
    <row r="9" spans="1:10" ht="30.75" customHeight="1">
      <c r="A9" s="58"/>
      <c r="B9" s="58"/>
      <c r="C9" s="22" t="s">
        <v>26</v>
      </c>
      <c r="D9" s="23" t="s">
        <v>27</v>
      </c>
      <c r="E9" s="103" t="str">
        <f>CONCATENATE(Main!B7," of the Director of the Govt. Examinations, Andhra Pradesh, Hyderabad. ")</f>
        <v xml:space="preserve">Rc.No.______________,  Dated: ______________ of the Director of the Govt. Examinations, Andhra Pradesh, Hyderabad. </v>
      </c>
      <c r="F9" s="103"/>
      <c r="G9" s="103"/>
    </row>
    <row r="10" spans="1:10" ht="32.25" customHeight="1">
      <c r="A10" s="58"/>
      <c r="B10" s="58"/>
      <c r="C10" s="58"/>
      <c r="D10" s="23" t="s">
        <v>28</v>
      </c>
      <c r="E10" s="103" t="str">
        <f>CONCATENATE( Main!B8," of the District Educational Officer,", Main!B6)</f>
        <v>R.C.NO:___________  Dt: _____________ of the District Educational Officer,Sri Potti Sreeramulu Nellore</v>
      </c>
      <c r="F10" s="103"/>
      <c r="G10" s="103"/>
    </row>
    <row r="11" spans="1:10">
      <c r="A11" s="58"/>
      <c r="B11" s="58"/>
      <c r="C11" s="58"/>
      <c r="D11" s="58"/>
      <c r="E11" s="58"/>
      <c r="F11" s="58"/>
      <c r="G11" s="58"/>
    </row>
    <row r="12" spans="1:10" ht="54" customHeight="1">
      <c r="A12" s="103" t="str">
        <f>CONCATENATE("                 In the References 1st &amp; 2nd Cited above , The ",Main!B2," will be conducted ",Main!B10,".The timings of the Examinations are ",Main!B11,". The Centre Capacity is ",Main!B12,".")</f>
        <v xml:space="preserve">                 In the References 1st &amp; 2nd Cited above , The SSC Public Examinations, March-2015 will be conducted From 26-03-2015 To 11-04-2015.The timings of the Examinations are from 09.30 AM to 12.00 Noon. The Centre Capacity is 228.</v>
      </c>
      <c r="B12" s="103"/>
      <c r="C12" s="103"/>
      <c r="D12" s="103"/>
      <c r="E12" s="103"/>
      <c r="F12" s="103"/>
      <c r="G12" s="103"/>
    </row>
    <row r="13" spans="1:10" ht="83.25" customHeight="1">
      <c r="A13" s="103" t="str">
        <f>CONCATENATE("                  In this connection I request you, please arrange adequate Rooms, Proper furniture and lighting facilities, drinking water, ","Sanitary conditions and One Junior Assistant one office Subordinate one Sweeper and also provide me 22 steel Trunk Boxes having double locking facility with two locks per Box for Storage of confidential material   at storage point PS,", Main!B19,". Deposit the confidential material at PS ",Main!B19," on the dates are ",Main!C19,".")</f>
        <v xml:space="preserve">                  In this connection I request you, please arrange adequate Rooms, Proper furniture and lighting facilities, drinking water, Sanitary conditions and One Junior Assistant one office Subordinate one Sweeper and also provide me 22 steel Trunk Boxes having double locking facility with two locks per Box for Storage of confidential material   at storage point PS,Nellore-3. Deposit the confidential material at PS Nellore-3 on the dates are 16/03/2015, 17/03/2015.</v>
      </c>
      <c r="B13" s="103"/>
      <c r="C13" s="103"/>
      <c r="D13" s="103"/>
      <c r="E13" s="103"/>
      <c r="F13" s="103"/>
      <c r="G13" s="103"/>
    </row>
    <row r="14" spans="1:10" ht="24" customHeight="1">
      <c r="A14" s="105" t="s">
        <v>32</v>
      </c>
      <c r="B14" s="105"/>
      <c r="C14" s="105"/>
      <c r="D14" s="105"/>
      <c r="E14" s="105"/>
      <c r="F14" s="105"/>
      <c r="G14" s="105"/>
    </row>
    <row r="15" spans="1:10">
      <c r="A15" s="106" t="s">
        <v>29</v>
      </c>
      <c r="B15" s="106"/>
      <c r="C15" s="106"/>
      <c r="D15" s="106"/>
      <c r="E15" s="106"/>
      <c r="F15" s="106"/>
      <c r="G15" s="106"/>
    </row>
    <row r="16" spans="1:10" ht="10.5" customHeight="1">
      <c r="A16" s="58"/>
      <c r="B16" s="58"/>
      <c r="C16" s="58"/>
      <c r="D16" s="58"/>
      <c r="E16" s="58"/>
      <c r="F16" s="58"/>
      <c r="G16" s="58"/>
    </row>
    <row r="17" spans="1:7">
      <c r="A17" s="58"/>
      <c r="B17" s="58"/>
      <c r="C17" s="58"/>
      <c r="D17" s="58"/>
      <c r="E17" s="58"/>
      <c r="F17" s="58"/>
      <c r="G17" s="56" t="s">
        <v>30</v>
      </c>
    </row>
    <row r="18" spans="1:7" ht="21.75" customHeight="1">
      <c r="A18" s="58"/>
      <c r="B18" s="58"/>
      <c r="C18" s="58"/>
      <c r="D18" s="58"/>
      <c r="E18" s="58"/>
      <c r="F18" s="58"/>
      <c r="G18" s="56"/>
    </row>
    <row r="19" spans="1:7">
      <c r="A19" s="58"/>
      <c r="B19" s="58"/>
      <c r="C19" s="58"/>
      <c r="D19" s="58"/>
      <c r="E19" s="58"/>
      <c r="F19" s="58"/>
      <c r="G19" s="62" t="s">
        <v>107</v>
      </c>
    </row>
    <row r="20" spans="1:7">
      <c r="A20" s="58"/>
      <c r="B20" s="58"/>
      <c r="C20" s="58"/>
      <c r="D20" s="58"/>
      <c r="E20" s="58"/>
      <c r="F20" s="58"/>
      <c r="G20" s="62" t="str">
        <f>A4</f>
        <v>Centre No: 04201,</v>
      </c>
    </row>
    <row r="21" spans="1:7" ht="30" customHeight="1">
      <c r="A21" s="58"/>
      <c r="B21" s="58"/>
      <c r="C21" s="58"/>
      <c r="D21" s="58"/>
      <c r="E21" s="58"/>
      <c r="F21" s="58"/>
      <c r="G21" s="62" t="str">
        <f>A5</f>
        <v>Govt.Model High School, Nellore.</v>
      </c>
    </row>
    <row r="22" spans="1:7">
      <c r="A22" s="58" t="s">
        <v>31</v>
      </c>
      <c r="B22" s="58"/>
      <c r="C22" s="58"/>
      <c r="D22" s="58"/>
      <c r="E22" s="58"/>
      <c r="F22" s="58"/>
      <c r="G22" s="56"/>
    </row>
    <row r="23" spans="1:7">
      <c r="A23" s="58" t="str">
        <f>CONCATENATE("1. Time Table for ",Main!B2,".")</f>
        <v>1. Time Table for SSC Public Examinations, March-2015.</v>
      </c>
      <c r="B23" s="58"/>
      <c r="C23" s="58"/>
      <c r="D23" s="58"/>
      <c r="E23" s="58"/>
      <c r="F23" s="58"/>
      <c r="G23" s="58"/>
    </row>
    <row r="24" spans="1:7">
      <c r="A24" s="58"/>
      <c r="B24" s="58"/>
      <c r="C24" s="58"/>
      <c r="D24" s="58"/>
      <c r="E24" s="58"/>
      <c r="F24" s="58"/>
      <c r="G24" s="58"/>
    </row>
  </sheetData>
  <sheetProtection password="CC00" sheet="1" objects="1" scenarios="1" formatCells="0" formatColumns="0" formatRows="0"/>
  <protectedRanges>
    <protectedRange password="CF7A" sqref="A1:G24" name="Range1"/>
  </protectedRanges>
  <mergeCells count="14">
    <mergeCell ref="A5:E5"/>
    <mergeCell ref="A1:E1"/>
    <mergeCell ref="A2:E2"/>
    <mergeCell ref="A3:E3"/>
    <mergeCell ref="G3:G4"/>
    <mergeCell ref="A4:E4"/>
    <mergeCell ref="A15:G15"/>
    <mergeCell ref="A6:G6"/>
    <mergeCell ref="D8:G8"/>
    <mergeCell ref="E9:G9"/>
    <mergeCell ref="E10:G10"/>
    <mergeCell ref="A12:G12"/>
    <mergeCell ref="A13:G13"/>
    <mergeCell ref="A14:G14"/>
  </mergeCells>
  <printOptions horizontalCentered="1"/>
  <pageMargins left="0.5" right="0.5"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J24"/>
  <sheetViews>
    <sheetView showGridLines="0" showRowColHeaders="0" workbookViewId="0">
      <selection activeCell="G3" sqref="G3:G4"/>
    </sheetView>
  </sheetViews>
  <sheetFormatPr defaultRowHeight="12.75"/>
  <cols>
    <col min="1" max="1" width="4" style="18" customWidth="1"/>
    <col min="2" max="2" width="3.42578125" style="18" customWidth="1"/>
    <col min="3" max="3" width="3" style="18" customWidth="1"/>
    <col min="4" max="4" width="3.42578125" style="18" customWidth="1"/>
    <col min="5" max="5" width="17.85546875" style="18" customWidth="1"/>
    <col min="6" max="6" width="17.42578125" style="18" customWidth="1"/>
    <col min="7" max="7" width="35.140625" style="18" customWidth="1"/>
    <col min="8" max="16384" width="9.140625" style="18"/>
  </cols>
  <sheetData>
    <row r="1" spans="1:10">
      <c r="A1" s="108" t="s">
        <v>15</v>
      </c>
      <c r="B1" s="108"/>
      <c r="C1" s="108"/>
      <c r="D1" s="108"/>
      <c r="E1" s="108"/>
      <c r="F1" s="58"/>
      <c r="G1" s="58" t="s">
        <v>17</v>
      </c>
    </row>
    <row r="2" spans="1:10">
      <c r="A2" s="108" t="str">
        <f>CONCATENATE(Main!B13,",")</f>
        <v>Sri:N.VENKATESWARLU,</v>
      </c>
      <c r="B2" s="108"/>
      <c r="C2" s="108"/>
      <c r="D2" s="108"/>
      <c r="E2" s="108"/>
      <c r="F2" s="58"/>
      <c r="G2" s="58" t="s">
        <v>18</v>
      </c>
    </row>
    <row r="3" spans="1:10">
      <c r="A3" s="108" t="s">
        <v>107</v>
      </c>
      <c r="B3" s="108"/>
      <c r="C3" s="108"/>
      <c r="D3" s="108"/>
      <c r="E3" s="108"/>
      <c r="F3" s="58"/>
      <c r="G3" s="105" t="str">
        <f>CONCATENATE(Main!B18,".")</f>
        <v>Nellore.</v>
      </c>
    </row>
    <row r="4" spans="1:10">
      <c r="A4" s="108" t="str">
        <f>CONCATENATE("Centre No: ",Main!B4,",")</f>
        <v>Centre No: 04201,</v>
      </c>
      <c r="B4" s="108"/>
      <c r="C4" s="108"/>
      <c r="D4" s="108"/>
      <c r="E4" s="108"/>
      <c r="F4" s="58"/>
      <c r="G4" s="105"/>
      <c r="J4" s="20"/>
    </row>
    <row r="5" spans="1:10" ht="30" customHeight="1">
      <c r="A5" s="109" t="str">
        <f>CONCATENATE(Main!B3,".")</f>
        <v>Govt.Model High School, Nellore.</v>
      </c>
      <c r="B5" s="109"/>
      <c r="C5" s="109"/>
      <c r="D5" s="109"/>
      <c r="E5" s="109"/>
      <c r="F5" s="58"/>
      <c r="G5" s="58"/>
    </row>
    <row r="6" spans="1:10" ht="25.5" customHeight="1">
      <c r="A6" s="110" t="str">
        <f>CONCATENATE("      ",Main!B9,"                                                            ",Main!C9)</f>
        <v xml:space="preserve">      01/S.S.C. Exams/ March,2015                                                            Dt: 18/03/2015</v>
      </c>
      <c r="B6" s="110"/>
      <c r="C6" s="110"/>
      <c r="D6" s="110"/>
      <c r="E6" s="110"/>
      <c r="F6" s="110"/>
      <c r="G6" s="110"/>
    </row>
    <row r="7" spans="1:10">
      <c r="A7" s="58"/>
      <c r="B7" s="58" t="s">
        <v>19</v>
      </c>
      <c r="C7" s="58"/>
      <c r="D7" s="58"/>
      <c r="E7" s="58"/>
      <c r="F7" s="58"/>
      <c r="G7" s="58"/>
    </row>
    <row r="8" spans="1:10" ht="57.75" customHeight="1">
      <c r="A8" s="58"/>
      <c r="B8" s="58"/>
      <c r="C8" s="22" t="s">
        <v>20</v>
      </c>
      <c r="D8" s="103" t="str">
        <f>CONCATENATE( Main!B3," with Centre No: ",Main!B4,", ",Main!B5," Mandal, ",Main!B6," District - ",Main!B2," - Conduct of Examinations - Implement of 144 Section - Request - Regarding")</f>
        <v>Govt.Model High School, Nellore with Centre No: 04201, Nellore Mandal, Sri Potti Sreeramulu Nellore District - SSC Public Examinations, March-2015 - Conduct of Examinations - Implement of 144 Section - Request - Regarding</v>
      </c>
      <c r="E8" s="103"/>
      <c r="F8" s="103"/>
      <c r="G8" s="103"/>
    </row>
    <row r="9" spans="1:10" ht="30.75" customHeight="1">
      <c r="A9" s="58"/>
      <c r="B9" s="58"/>
      <c r="C9" s="22" t="s">
        <v>26</v>
      </c>
      <c r="D9" s="23" t="s">
        <v>27</v>
      </c>
      <c r="E9" s="103" t="str">
        <f>CONCATENATE(Main!B7," of the Director of the Govt. Examinations, Andhra Pradesh, Hyderabad. ")</f>
        <v xml:space="preserve">Rc.No.______________,  Dated: ______________ of the Director of the Govt. Examinations, Andhra Pradesh, Hyderabad. </v>
      </c>
      <c r="F9" s="103"/>
      <c r="G9" s="103"/>
    </row>
    <row r="10" spans="1:10" ht="32.25" customHeight="1">
      <c r="A10" s="58"/>
      <c r="B10" s="58"/>
      <c r="C10" s="58"/>
      <c r="D10" s="23" t="s">
        <v>28</v>
      </c>
      <c r="E10" s="103" t="str">
        <f>CONCATENATE( Main!B8," of the District Educational Officer,", Main!B6)</f>
        <v>R.C.NO:___________  Dt: _____________ of the District Educational Officer,Sri Potti Sreeramulu Nellore</v>
      </c>
      <c r="F10" s="103"/>
      <c r="G10" s="103"/>
    </row>
    <row r="11" spans="1:10">
      <c r="A11" s="58"/>
      <c r="B11" s="58"/>
      <c r="C11" s="58"/>
      <c r="D11" s="58"/>
      <c r="E11" s="58"/>
      <c r="F11" s="58"/>
      <c r="G11" s="58"/>
    </row>
    <row r="12" spans="1:10" ht="54" customHeight="1">
      <c r="A12" s="103" t="str">
        <f>CONCATENATE("                 In the References 1st &amp; 2nd Cited above , The ",Main!B2," will be conducted ",Main!B10,".The timings of the Examinations are ",Main!B11,". The Centre Capacity is ",Main!B12,".")</f>
        <v xml:space="preserve">                 In the References 1st &amp; 2nd Cited above , The SSC Public Examinations, March-2015 will be conducted From 26-03-2015 To 11-04-2015.The timings of the Examinations are from 09.30 AM to 12.00 Noon. The Centre Capacity is 228.</v>
      </c>
      <c r="B12" s="103"/>
      <c r="C12" s="103"/>
      <c r="D12" s="103"/>
      <c r="E12" s="103"/>
      <c r="F12" s="103"/>
      <c r="G12" s="103"/>
    </row>
    <row r="13" spans="1:10" ht="57.75" customHeight="1">
      <c r="A13" s="103" t="str">
        <f>CONCATENATE("                  In this connection I request to implement of 144 Section around the examination center at ",Main!B3," with Centre No: ", Main!B4, ", ",Main!B5," Mandal, ",Main!B6," District  timing ",Main!B11," In the examination dates. ")</f>
        <v xml:space="preserve">                  In this connection I request to implement of 144 Section around the examination center at Govt.Model High School, Nellore with Centre No: 04201, Nellore Mandal, Sri Potti Sreeramulu Nellore District  timing from 09.30 AM to 12.00 Noon In the examination dates. </v>
      </c>
      <c r="B13" s="103"/>
      <c r="C13" s="103"/>
      <c r="D13" s="103"/>
      <c r="E13" s="103"/>
      <c r="F13" s="103"/>
      <c r="G13" s="103"/>
    </row>
    <row r="14" spans="1:10" ht="19.5" customHeight="1">
      <c r="A14" s="105" t="s">
        <v>32</v>
      </c>
      <c r="B14" s="105"/>
      <c r="C14" s="105"/>
      <c r="D14" s="105"/>
      <c r="E14" s="105"/>
      <c r="F14" s="105"/>
      <c r="G14" s="105"/>
    </row>
    <row r="15" spans="1:10">
      <c r="A15" s="106" t="s">
        <v>29</v>
      </c>
      <c r="B15" s="106"/>
      <c r="C15" s="106"/>
      <c r="D15" s="106"/>
      <c r="E15" s="106"/>
      <c r="F15" s="106"/>
      <c r="G15" s="106"/>
    </row>
    <row r="16" spans="1:10" ht="10.5" customHeight="1">
      <c r="A16" s="58"/>
      <c r="B16" s="58"/>
      <c r="C16" s="58"/>
      <c r="D16" s="58"/>
      <c r="E16" s="58"/>
      <c r="F16" s="58"/>
      <c r="G16" s="58"/>
    </row>
    <row r="17" spans="1:7">
      <c r="A17" s="58"/>
      <c r="B17" s="58"/>
      <c r="C17" s="58"/>
      <c r="D17" s="58"/>
      <c r="E17" s="58"/>
      <c r="F17" s="58"/>
      <c r="G17" s="56" t="s">
        <v>30</v>
      </c>
    </row>
    <row r="18" spans="1:7" ht="21.75" customHeight="1">
      <c r="A18" s="58"/>
      <c r="B18" s="58"/>
      <c r="C18" s="58"/>
      <c r="D18" s="58"/>
      <c r="E18" s="58"/>
      <c r="F18" s="58"/>
      <c r="G18" s="56"/>
    </row>
    <row r="19" spans="1:7">
      <c r="A19" s="58"/>
      <c r="B19" s="58"/>
      <c r="C19" s="58"/>
      <c r="D19" s="58"/>
      <c r="E19" s="58"/>
      <c r="F19" s="58"/>
      <c r="G19" s="62" t="s">
        <v>107</v>
      </c>
    </row>
    <row r="20" spans="1:7">
      <c r="A20" s="58"/>
      <c r="B20" s="58"/>
      <c r="C20" s="58"/>
      <c r="D20" s="58"/>
      <c r="E20" s="58"/>
      <c r="F20" s="58"/>
      <c r="G20" s="62" t="str">
        <f>A4</f>
        <v>Centre No: 04201,</v>
      </c>
    </row>
    <row r="21" spans="1:7" ht="30" customHeight="1">
      <c r="A21" s="58"/>
      <c r="B21" s="58"/>
      <c r="C21" s="58"/>
      <c r="D21" s="58"/>
      <c r="E21" s="58"/>
      <c r="F21" s="58"/>
      <c r="G21" s="62" t="str">
        <f>A5</f>
        <v>Govt.Model High School, Nellore.</v>
      </c>
    </row>
    <row r="22" spans="1:7">
      <c r="A22" s="58" t="s">
        <v>31</v>
      </c>
      <c r="B22" s="58"/>
      <c r="C22" s="58"/>
      <c r="D22" s="58"/>
      <c r="E22" s="58"/>
      <c r="F22" s="58"/>
      <c r="G22" s="56"/>
    </row>
    <row r="23" spans="1:7">
      <c r="A23" s="58" t="str">
        <f>CONCATENATE("1. Time Table for ",Main!B2,".")</f>
        <v>1. Time Table for SSC Public Examinations, March-2015.</v>
      </c>
      <c r="B23" s="58"/>
      <c r="C23" s="58"/>
      <c r="D23" s="58"/>
      <c r="E23" s="58"/>
      <c r="F23" s="58"/>
      <c r="G23" s="58"/>
    </row>
    <row r="24" spans="1:7">
      <c r="A24" s="58"/>
      <c r="B24" s="58"/>
      <c r="C24" s="58"/>
      <c r="D24" s="58"/>
      <c r="E24" s="58"/>
      <c r="F24" s="58"/>
      <c r="G24" s="58"/>
    </row>
  </sheetData>
  <sheetProtection password="CC00" sheet="1" objects="1" scenarios="1" formatCells="0" formatColumns="0" formatRows="0" insertColumns="0"/>
  <protectedRanges>
    <protectedRange password="CF7A" sqref="A1:G24" name="Range1"/>
  </protectedRanges>
  <mergeCells count="14">
    <mergeCell ref="A1:E1"/>
    <mergeCell ref="A2:E2"/>
    <mergeCell ref="A3:E3"/>
    <mergeCell ref="A4:E4"/>
    <mergeCell ref="A5:E5"/>
    <mergeCell ref="A12:G12"/>
    <mergeCell ref="A13:G13"/>
    <mergeCell ref="A14:G14"/>
    <mergeCell ref="A15:G15"/>
    <mergeCell ref="G3:G4"/>
    <mergeCell ref="A6:G6"/>
    <mergeCell ref="E9:G9"/>
    <mergeCell ref="E10:G10"/>
    <mergeCell ref="D8:G8"/>
  </mergeCells>
  <printOptions horizontalCentered="1"/>
  <pageMargins left="0.5" right="0.5"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J25"/>
  <sheetViews>
    <sheetView topLeftCell="A10" workbookViewId="0">
      <selection activeCell="A13" sqref="A13:G13"/>
    </sheetView>
  </sheetViews>
  <sheetFormatPr defaultRowHeight="12.75"/>
  <cols>
    <col min="1" max="1" width="4" style="18" customWidth="1"/>
    <col min="2" max="2" width="3.42578125" style="18" customWidth="1"/>
    <col min="3" max="3" width="3" style="18" customWidth="1"/>
    <col min="4" max="4" width="3.140625" style="18" customWidth="1"/>
    <col min="5" max="5" width="15.85546875" style="18" customWidth="1"/>
    <col min="6" max="6" width="20.140625" style="18" customWidth="1"/>
    <col min="7" max="7" width="35.28515625" style="18" customWidth="1"/>
    <col min="8" max="16384" width="9.140625" style="18"/>
  </cols>
  <sheetData>
    <row r="1" spans="1:10">
      <c r="A1" s="108" t="s">
        <v>15</v>
      </c>
      <c r="B1" s="108"/>
      <c r="C1" s="108"/>
      <c r="D1" s="108"/>
      <c r="E1" s="108"/>
      <c r="F1" s="58"/>
      <c r="G1" s="58" t="s">
        <v>17</v>
      </c>
    </row>
    <row r="2" spans="1:10">
      <c r="A2" s="108" t="str">
        <f>CONCATENATE(Main!B13,",")</f>
        <v>Sri:N.VENKATESWARLU,</v>
      </c>
      <c r="B2" s="108"/>
      <c r="C2" s="108"/>
      <c r="D2" s="108"/>
      <c r="E2" s="108"/>
      <c r="F2" s="58"/>
      <c r="G2" s="58" t="s">
        <v>33</v>
      </c>
    </row>
    <row r="3" spans="1:10">
      <c r="A3" s="108" t="s">
        <v>107</v>
      </c>
      <c r="B3" s="108"/>
      <c r="C3" s="108"/>
      <c r="D3" s="108"/>
      <c r="E3" s="108"/>
      <c r="F3" s="58"/>
      <c r="G3" s="105" t="str">
        <f>CONCATENATE(Main!B19,".")</f>
        <v>Nellore-3.</v>
      </c>
    </row>
    <row r="4" spans="1:10">
      <c r="A4" s="108" t="str">
        <f>CONCATENATE("Centre No: ",Main!B4,",")</f>
        <v>Centre No: 04201,</v>
      </c>
      <c r="B4" s="108"/>
      <c r="C4" s="108"/>
      <c r="D4" s="108"/>
      <c r="E4" s="108"/>
      <c r="F4" s="58"/>
      <c r="G4" s="105"/>
      <c r="J4" s="20"/>
    </row>
    <row r="5" spans="1:10" ht="33" customHeight="1">
      <c r="A5" s="109" t="str">
        <f>CONCATENATE(Main!B3,".")</f>
        <v>Govt.Model High School, Nellore.</v>
      </c>
      <c r="B5" s="109"/>
      <c r="C5" s="109"/>
      <c r="D5" s="109"/>
      <c r="E5" s="109"/>
      <c r="F5" s="58"/>
      <c r="G5" s="58"/>
    </row>
    <row r="6" spans="1:10" ht="25.5" customHeight="1">
      <c r="A6" s="110" t="str">
        <f>CONCATENATE("      ",Main!B9,"                                                            ",Main!C9)</f>
        <v xml:space="preserve">      01/S.S.C. Exams/ March,2015                                                            Dt: 18/03/2015</v>
      </c>
      <c r="B6" s="110"/>
      <c r="C6" s="110"/>
      <c r="D6" s="110"/>
      <c r="E6" s="110"/>
      <c r="F6" s="110"/>
      <c r="G6" s="110"/>
    </row>
    <row r="7" spans="1:10">
      <c r="A7" s="58"/>
      <c r="B7" s="58" t="s">
        <v>19</v>
      </c>
      <c r="C7" s="58"/>
      <c r="D7" s="58"/>
      <c r="E7" s="58"/>
      <c r="F7" s="58"/>
      <c r="G7" s="58"/>
    </row>
    <row r="8" spans="1:10" ht="54.75" customHeight="1">
      <c r="A8" s="58"/>
      <c r="B8" s="58"/>
      <c r="C8" s="22" t="s">
        <v>20</v>
      </c>
      <c r="D8" s="103" t="str">
        <f>CONCATENATE( Main!B3," with Centre No: ",Main!B4,", ",Main!B5," Mandal, ",Main!B6," District - ",Main!B2," - Conduct of Examinations - Arrange adequate Police Bundobust- Request - Regarding")</f>
        <v>Govt.Model High School, Nellore with Centre No: 04201, Nellore Mandal, Sri Potti Sreeramulu Nellore District - SSC Public Examinations, March-2015 - Conduct of Examinations - Arrange adequate Police Bundobust- Request - Regarding</v>
      </c>
      <c r="E8" s="103"/>
      <c r="F8" s="103"/>
      <c r="G8" s="103"/>
    </row>
    <row r="9" spans="1:10" ht="30.75" customHeight="1">
      <c r="A9" s="58"/>
      <c r="B9" s="58"/>
      <c r="C9" s="22" t="s">
        <v>26</v>
      </c>
      <c r="D9" s="23" t="s">
        <v>27</v>
      </c>
      <c r="E9" s="103" t="str">
        <f>CONCATENATE(Main!B7," of the Director of the Govt. Examinations, Andhra Pradesh, Hyderabad. ")</f>
        <v xml:space="preserve">Rc.No.______________,  Dated: ______________ of the Director of the Govt. Examinations, Andhra Pradesh, Hyderabad. </v>
      </c>
      <c r="F9" s="103"/>
      <c r="G9" s="103"/>
    </row>
    <row r="10" spans="1:10" ht="32.25" customHeight="1">
      <c r="A10" s="58"/>
      <c r="B10" s="58"/>
      <c r="C10" s="58"/>
      <c r="D10" s="23" t="s">
        <v>28</v>
      </c>
      <c r="E10" s="103" t="str">
        <f>CONCATENATE( Main!B8," of the District Educational Officer,", Main!B6)</f>
        <v>R.C.NO:___________  Dt: _____________ of the District Educational Officer,Sri Potti Sreeramulu Nellore</v>
      </c>
      <c r="F10" s="103"/>
      <c r="G10" s="103"/>
    </row>
    <row r="11" spans="1:10">
      <c r="A11" s="58"/>
      <c r="B11" s="58"/>
      <c r="C11" s="58"/>
      <c r="D11" s="58"/>
      <c r="E11" s="58"/>
      <c r="F11" s="58"/>
      <c r="G11" s="58"/>
    </row>
    <row r="12" spans="1:10" ht="54" customHeight="1">
      <c r="A12" s="103" t="str">
        <f>CONCATENATE("                 In the References 1st &amp; 2nd Cited above , The ",Main!B2," will be conducted ",Main!B10,".The timings of the Examinations are ",Main!B11,". The Centre Capacity is ",Main!B12,".")</f>
        <v xml:space="preserve">                 In the References 1st &amp; 2nd Cited above , The SSC Public Examinations, March-2015 will be conducted From 26-03-2015 To 11-04-2015.The timings of the Examinations are from 09.30 AM to 12.00 Noon. The Centre Capacity is 228.</v>
      </c>
      <c r="B12" s="103"/>
      <c r="C12" s="103"/>
      <c r="D12" s="103"/>
      <c r="E12" s="103"/>
      <c r="F12" s="103"/>
      <c r="G12" s="103"/>
    </row>
    <row r="13" spans="1:10" ht="114" customHeight="1">
      <c r="A13" s="103" t="str">
        <f>CONCATENATE("                  In this connection I request to arrange adequate Police Bundobust timing ",Main!C11," at the examination center  ",Main!B3," with Centre No: ", Main!B4, ", ",Main!B5," Mandal, ",Main!B6," District. And also provide me security along with the question paper from storage point PS,",Main!B19," to ",Main!B3," at 8-00 A.M. And booking of Answer Scripts under Speed Post at Post office,",Main!B21,"  after completion of the Examination in the examination dates  and Deposit the confidential material at PS ", Main!B19," the dates are ",Main!C19,".")</f>
        <v xml:space="preserve">                  In this connection I request to arrange adequate Police Bundobust timing from 09.00 AM to 12.30 Noon at the examination center  Govt.Model High School, Nellore with Centre No: 04201, Nellore Mandal, Sri Potti Sreeramulu Nellore District. And also provide me security along with the question paper from storage point PS,Nellore-3 to Govt.Model High School, Nellore at 8-00 A.M. And booking of Answer Scripts under Speed Post at Post office,Nellore Main  after completion of the Examination in the examination dates  and Deposit the confidential material at PS Nellore-3 the dates are 16/03/2015, 17/03/2015.</v>
      </c>
      <c r="B13" s="103"/>
      <c r="C13" s="103"/>
      <c r="D13" s="103"/>
      <c r="E13" s="103"/>
      <c r="F13" s="103"/>
      <c r="G13" s="103"/>
    </row>
    <row r="14" spans="1:10" ht="19.5" customHeight="1">
      <c r="A14" s="105" t="s">
        <v>32</v>
      </c>
      <c r="B14" s="105"/>
      <c r="C14" s="105"/>
      <c r="D14" s="105"/>
      <c r="E14" s="105"/>
      <c r="F14" s="105"/>
      <c r="G14" s="105"/>
    </row>
    <row r="15" spans="1:10" ht="16.5" customHeight="1">
      <c r="A15" s="106" t="s">
        <v>29</v>
      </c>
      <c r="B15" s="106"/>
      <c r="C15" s="106"/>
      <c r="D15" s="106"/>
      <c r="E15" s="106"/>
      <c r="F15" s="106"/>
      <c r="G15" s="106"/>
    </row>
    <row r="16" spans="1:10" ht="10.5" customHeight="1">
      <c r="A16" s="58"/>
      <c r="B16" s="58"/>
      <c r="C16" s="58"/>
      <c r="D16" s="58"/>
      <c r="E16" s="58"/>
      <c r="F16" s="58"/>
      <c r="G16" s="58"/>
    </row>
    <row r="17" spans="1:7">
      <c r="A17" s="58"/>
      <c r="B17" s="58"/>
      <c r="C17" s="58"/>
      <c r="D17" s="58"/>
      <c r="E17" s="58"/>
      <c r="F17" s="58"/>
      <c r="G17" s="56" t="s">
        <v>30</v>
      </c>
    </row>
    <row r="18" spans="1:7" ht="21.75" customHeight="1">
      <c r="A18" s="58"/>
      <c r="B18" s="58"/>
      <c r="C18" s="58"/>
      <c r="D18" s="58"/>
      <c r="E18" s="58"/>
      <c r="F18" s="58"/>
      <c r="G18" s="56"/>
    </row>
    <row r="19" spans="1:7">
      <c r="A19" s="58"/>
      <c r="B19" s="58"/>
      <c r="C19" s="58"/>
      <c r="D19" s="58"/>
      <c r="E19" s="58"/>
      <c r="F19" s="58"/>
      <c r="G19" s="62" t="s">
        <v>107</v>
      </c>
    </row>
    <row r="20" spans="1:7">
      <c r="A20" s="58"/>
      <c r="B20" s="58"/>
      <c r="C20" s="58"/>
      <c r="D20" s="58"/>
      <c r="E20" s="58"/>
      <c r="F20" s="58"/>
      <c r="G20" s="62" t="str">
        <f>A4</f>
        <v>Centre No: 04201,</v>
      </c>
    </row>
    <row r="21" spans="1:7" ht="30" customHeight="1">
      <c r="A21" s="58"/>
      <c r="B21" s="58"/>
      <c r="C21" s="58"/>
      <c r="D21" s="58"/>
      <c r="E21" s="58"/>
      <c r="F21" s="58"/>
      <c r="G21" s="62" t="str">
        <f>A5</f>
        <v>Govt.Model High School, Nellore.</v>
      </c>
    </row>
    <row r="22" spans="1:7">
      <c r="A22" s="58" t="s">
        <v>31</v>
      </c>
      <c r="B22" s="58"/>
      <c r="C22" s="58"/>
      <c r="D22" s="58"/>
      <c r="E22" s="58"/>
      <c r="F22" s="58"/>
      <c r="G22" s="56"/>
    </row>
    <row r="23" spans="1:7">
      <c r="A23" s="58" t="str">
        <f>CONCATENATE("1. Time Table for ",Main!B2,".")</f>
        <v>1. Time Table for SSC Public Examinations, March-2015.</v>
      </c>
      <c r="B23" s="58"/>
      <c r="C23" s="58"/>
      <c r="D23" s="58"/>
      <c r="E23" s="58"/>
      <c r="F23" s="58"/>
      <c r="G23" s="58"/>
    </row>
    <row r="24" spans="1:7">
      <c r="A24" s="58"/>
      <c r="B24" s="58"/>
      <c r="C24" s="58"/>
      <c r="D24" s="58"/>
      <c r="E24" s="58"/>
      <c r="F24" s="58"/>
      <c r="G24" s="58"/>
    </row>
    <row r="25" spans="1:7">
      <c r="A25" s="58"/>
      <c r="B25" s="58"/>
      <c r="C25" s="58"/>
      <c r="D25" s="58"/>
      <c r="E25" s="58"/>
      <c r="F25" s="58"/>
      <c r="G25" s="58"/>
    </row>
  </sheetData>
  <sheetProtection password="CC00" sheet="1" objects="1" scenarios="1" formatCells="0" formatColumns="0" formatRows="0"/>
  <protectedRanges>
    <protectedRange password="CF7A" sqref="A1:G24" name="Range1"/>
  </protectedRanges>
  <mergeCells count="14">
    <mergeCell ref="A15:G15"/>
    <mergeCell ref="A1:E1"/>
    <mergeCell ref="A2:E2"/>
    <mergeCell ref="A3:E3"/>
    <mergeCell ref="A4:E4"/>
    <mergeCell ref="A5:E5"/>
    <mergeCell ref="D8:G8"/>
    <mergeCell ref="G3:G4"/>
    <mergeCell ref="A6:G6"/>
    <mergeCell ref="E9:G9"/>
    <mergeCell ref="E10:G10"/>
    <mergeCell ref="A12:G12"/>
    <mergeCell ref="A13:G13"/>
    <mergeCell ref="A14:G14"/>
  </mergeCells>
  <printOptions horizontalCentered="1"/>
  <pageMargins left="0.5" right="0.5"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J24"/>
  <sheetViews>
    <sheetView topLeftCell="A7" workbookViewId="0">
      <selection activeCell="A6" sqref="A6:G6"/>
    </sheetView>
  </sheetViews>
  <sheetFormatPr defaultRowHeight="15"/>
  <cols>
    <col min="1" max="1" width="4" style="2" customWidth="1"/>
    <col min="2" max="2" width="3.42578125" style="2" customWidth="1"/>
    <col min="3" max="3" width="3" style="2" customWidth="1"/>
    <col min="4" max="4" width="3.5703125" style="2" customWidth="1"/>
    <col min="5" max="5" width="15.85546875" style="2" customWidth="1"/>
    <col min="6" max="6" width="20.140625" style="2" customWidth="1"/>
    <col min="7" max="7" width="36.5703125" style="2" customWidth="1"/>
    <col min="8" max="16384" width="9.140625" style="2"/>
  </cols>
  <sheetData>
    <row r="1" spans="1:10">
      <c r="A1" s="112" t="s">
        <v>15</v>
      </c>
      <c r="B1" s="112"/>
      <c r="C1" s="112"/>
      <c r="D1" s="112"/>
      <c r="E1" s="112"/>
      <c r="F1" s="61"/>
      <c r="G1" s="61" t="s">
        <v>17</v>
      </c>
    </row>
    <row r="2" spans="1:10">
      <c r="A2" s="112" t="str">
        <f>CONCATENATE(Main!B13,",")</f>
        <v>Sri:N.VENKATESWARLU,</v>
      </c>
      <c r="B2" s="112"/>
      <c r="C2" s="112"/>
      <c r="D2" s="112"/>
      <c r="E2" s="112"/>
      <c r="F2" s="61"/>
      <c r="G2" s="61" t="s">
        <v>36</v>
      </c>
    </row>
    <row r="3" spans="1:10">
      <c r="A3" s="112" t="s">
        <v>107</v>
      </c>
      <c r="B3" s="112"/>
      <c r="C3" s="112"/>
      <c r="D3" s="112"/>
      <c r="E3" s="112"/>
      <c r="F3" s="61"/>
      <c r="G3" s="115" t="str">
        <f>CONCATENATE(Main!B20,".")</f>
        <v>Primary Health Centre, Nellore.</v>
      </c>
    </row>
    <row r="4" spans="1:10">
      <c r="A4" s="112" t="str">
        <f>CONCATENATE("Centre No: ",Main!B4,",")</f>
        <v>Centre No: 04201,</v>
      </c>
      <c r="B4" s="112"/>
      <c r="C4" s="112"/>
      <c r="D4" s="112"/>
      <c r="E4" s="112"/>
      <c r="F4" s="61"/>
      <c r="G4" s="115"/>
      <c r="J4" s="3"/>
    </row>
    <row r="5" spans="1:10" ht="33" customHeight="1">
      <c r="A5" s="113" t="str">
        <f>CONCATENATE(Main!B3,".")</f>
        <v>Govt.Model High School, Nellore.</v>
      </c>
      <c r="B5" s="113"/>
      <c r="C5" s="113"/>
      <c r="D5" s="113"/>
      <c r="E5" s="113"/>
      <c r="F5" s="61"/>
      <c r="G5" s="61"/>
    </row>
    <row r="6" spans="1:10" ht="25.5" customHeight="1">
      <c r="A6" s="110" t="str">
        <f>CONCATENATE("      ",Main!B9,"                                                            ",Main!C9)</f>
        <v xml:space="preserve">      01/S.S.C. Exams/ March,2015                                                            Dt: 18/03/2015</v>
      </c>
      <c r="B6" s="110"/>
      <c r="C6" s="110"/>
      <c r="D6" s="110"/>
      <c r="E6" s="110"/>
      <c r="F6" s="110"/>
      <c r="G6" s="110"/>
    </row>
    <row r="7" spans="1:10">
      <c r="A7" s="61"/>
      <c r="B7" s="61" t="s">
        <v>19</v>
      </c>
      <c r="C7" s="61"/>
      <c r="D7" s="61"/>
      <c r="E7" s="61"/>
      <c r="F7" s="61"/>
      <c r="G7" s="61"/>
    </row>
    <row r="8" spans="1:10" ht="57.75" customHeight="1">
      <c r="A8" s="61"/>
      <c r="B8" s="61"/>
      <c r="C8" s="26" t="s">
        <v>20</v>
      </c>
      <c r="D8" s="114" t="str">
        <f>CONCATENATE( Main!B3," with Centre No: ",Main!B4,", ",Main!B5," Mandal, ",Main!B6," District - ",Main!B2," - Conduct of Examinations - Arrange adequate HA/ ANM - Request - Regarding")</f>
        <v>Govt.Model High School, Nellore with Centre No: 04201, Nellore Mandal, Sri Potti Sreeramulu Nellore District - SSC Public Examinations, March-2015 - Conduct of Examinations - Arrange adequate HA/ ANM - Request - Regarding</v>
      </c>
      <c r="E8" s="114"/>
      <c r="F8" s="114"/>
      <c r="G8" s="114"/>
    </row>
    <row r="9" spans="1:10" ht="30.75" customHeight="1">
      <c r="A9" s="61"/>
      <c r="B9" s="61"/>
      <c r="C9" s="26" t="s">
        <v>26</v>
      </c>
      <c r="D9" s="27" t="s">
        <v>27</v>
      </c>
      <c r="E9" s="114" t="str">
        <f>CONCATENATE(Main!B7," of the Director of the Govt. Examinations, Andhra Pradesh, Hyderabad. ")</f>
        <v xml:space="preserve">Rc.No.______________,  Dated: ______________ of the Director of the Govt. Examinations, Andhra Pradesh, Hyderabad. </v>
      </c>
      <c r="F9" s="114"/>
      <c r="G9" s="114"/>
    </row>
    <row r="10" spans="1:10" ht="32.25" customHeight="1">
      <c r="A10" s="61"/>
      <c r="B10" s="61"/>
      <c r="C10" s="61"/>
      <c r="D10" s="27" t="s">
        <v>28</v>
      </c>
      <c r="E10" s="114" t="str">
        <f>CONCATENATE( Main!B8," of the District Educational Officer,", Main!B6)</f>
        <v>R.C.NO:___________  Dt: _____________ of the District Educational Officer,Sri Potti Sreeramulu Nellore</v>
      </c>
      <c r="F10" s="114"/>
      <c r="G10" s="114"/>
    </row>
    <row r="11" spans="1:10">
      <c r="A11" s="61"/>
      <c r="B11" s="61"/>
      <c r="C11" s="61"/>
      <c r="D11" s="61"/>
      <c r="E11" s="61"/>
      <c r="F11" s="61"/>
      <c r="G11" s="61"/>
    </row>
    <row r="12" spans="1:10" ht="62.25" customHeight="1">
      <c r="A12" s="114" t="str">
        <f>CONCATENATE("                 In the References 1st &amp; 2nd Cited above , The ",Main!B2," will be conducted ",Main!B10,".The timings of the Examinations are ",Main!B11,". The Centre Capacity is ",Main!B12,".")</f>
        <v xml:space="preserve">                 In the References 1st &amp; 2nd Cited above , The SSC Public Examinations, March-2015 will be conducted From 26-03-2015 To 11-04-2015.The timings of the Examinations are from 09.30 AM to 12.00 Noon. The Centre Capacity is 228.</v>
      </c>
      <c r="B12" s="114"/>
      <c r="C12" s="114"/>
      <c r="D12" s="114"/>
      <c r="E12" s="114"/>
      <c r="F12" s="114"/>
      <c r="G12" s="114"/>
    </row>
    <row r="13" spans="1:10" ht="63" customHeight="1">
      <c r="A13" s="114" t="str">
        <f>CONCATENATE("                  In this connection I request to arrange adequate HA/ANM to look the children health Condition at ",Main!B3," with Centre No: ", Main!B4, ", ",Main!B5," Mandal, ",Main!B6," District  timing ",Main!B11," In the examination dates. ")</f>
        <v xml:space="preserve">                  In this connection I request to arrange adequate HA/ANM to look the children health Condition at Govt.Model High School, Nellore with Centre No: 04201, Nellore Mandal, Sri Potti Sreeramulu Nellore District  timing from 09.30 AM to 12.00 Noon In the examination dates. </v>
      </c>
      <c r="B13" s="114"/>
      <c r="C13" s="114"/>
      <c r="D13" s="114"/>
      <c r="E13" s="114"/>
      <c r="F13" s="114"/>
      <c r="G13" s="114"/>
    </row>
    <row r="14" spans="1:10" ht="19.5" customHeight="1">
      <c r="A14" s="116" t="s">
        <v>32</v>
      </c>
      <c r="B14" s="116"/>
      <c r="C14" s="116"/>
      <c r="D14" s="116"/>
      <c r="E14" s="116"/>
      <c r="F14" s="116"/>
      <c r="G14" s="116"/>
    </row>
    <row r="15" spans="1:10">
      <c r="A15" s="111" t="s">
        <v>29</v>
      </c>
      <c r="B15" s="111"/>
      <c r="C15" s="111"/>
      <c r="D15" s="111"/>
      <c r="E15" s="111"/>
      <c r="F15" s="111"/>
      <c r="G15" s="111"/>
    </row>
    <row r="16" spans="1:10" ht="10.5" customHeight="1">
      <c r="A16" s="61"/>
      <c r="B16" s="61"/>
      <c r="C16" s="61"/>
      <c r="D16" s="61"/>
      <c r="E16" s="61"/>
      <c r="F16" s="61"/>
      <c r="G16" s="61"/>
    </row>
    <row r="17" spans="1:7">
      <c r="A17" s="61"/>
      <c r="B17" s="61"/>
      <c r="C17" s="61"/>
      <c r="D17" s="61"/>
      <c r="E17" s="61"/>
      <c r="F17" s="61"/>
      <c r="G17" s="60" t="s">
        <v>30</v>
      </c>
    </row>
    <row r="18" spans="1:7" ht="21.75" customHeight="1">
      <c r="A18" s="61"/>
      <c r="B18" s="61"/>
      <c r="C18" s="61"/>
      <c r="D18" s="61"/>
      <c r="E18" s="61"/>
      <c r="F18" s="61"/>
      <c r="G18" s="60"/>
    </row>
    <row r="19" spans="1:7">
      <c r="A19" s="61"/>
      <c r="B19" s="61"/>
      <c r="C19" s="61"/>
      <c r="D19" s="61"/>
      <c r="E19" s="61"/>
      <c r="F19" s="61"/>
      <c r="G19" s="29" t="s">
        <v>107</v>
      </c>
    </row>
    <row r="20" spans="1:7">
      <c r="A20" s="61"/>
      <c r="B20" s="61"/>
      <c r="C20" s="61"/>
      <c r="D20" s="61"/>
      <c r="E20" s="61"/>
      <c r="F20" s="61"/>
      <c r="G20" s="29" t="str">
        <f>A4</f>
        <v>Centre No: 04201,</v>
      </c>
    </row>
    <row r="21" spans="1:7" ht="30" customHeight="1">
      <c r="A21" s="61"/>
      <c r="B21" s="61"/>
      <c r="C21" s="61"/>
      <c r="D21" s="61"/>
      <c r="E21" s="61"/>
      <c r="F21" s="61"/>
      <c r="G21" s="29" t="str">
        <f>A5</f>
        <v>Govt.Model High School, Nellore.</v>
      </c>
    </row>
    <row r="22" spans="1:7">
      <c r="A22" s="30" t="s">
        <v>31</v>
      </c>
      <c r="B22" s="61"/>
      <c r="C22" s="61"/>
      <c r="D22" s="61"/>
      <c r="E22" s="61"/>
      <c r="F22" s="61"/>
      <c r="G22" s="60"/>
    </row>
    <row r="23" spans="1:7">
      <c r="A23" s="30" t="str">
        <f>CONCATENATE("1. Time Table for ",Main!B2,".")</f>
        <v>1. Time Table for SSC Public Examinations, March-2015.</v>
      </c>
      <c r="B23" s="61"/>
      <c r="C23" s="61"/>
      <c r="D23" s="61"/>
      <c r="E23" s="61"/>
      <c r="F23" s="61"/>
      <c r="G23" s="61"/>
    </row>
    <row r="24" spans="1:7">
      <c r="A24" s="61"/>
      <c r="B24" s="61"/>
      <c r="C24" s="61"/>
      <c r="D24" s="61"/>
      <c r="E24" s="61"/>
      <c r="F24" s="61"/>
      <c r="G24" s="61"/>
    </row>
  </sheetData>
  <sheetProtection password="CC00" sheet="1" objects="1" scenarios="1" formatCells="0" formatColumns="0" formatRows="0"/>
  <protectedRanges>
    <protectedRange password="CF7A" sqref="A1:G24" name="Range1"/>
  </protectedRanges>
  <mergeCells count="14">
    <mergeCell ref="A15:G15"/>
    <mergeCell ref="A1:E1"/>
    <mergeCell ref="A2:E2"/>
    <mergeCell ref="A3:E3"/>
    <mergeCell ref="A4:E4"/>
    <mergeCell ref="A5:E5"/>
    <mergeCell ref="D8:G8"/>
    <mergeCell ref="G3:G4"/>
    <mergeCell ref="A6:G6"/>
    <mergeCell ref="E9:G9"/>
    <mergeCell ref="E10:G10"/>
    <mergeCell ref="A12:G12"/>
    <mergeCell ref="A13:G13"/>
    <mergeCell ref="A14:G14"/>
  </mergeCells>
  <printOptions horizontalCentere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J24"/>
  <sheetViews>
    <sheetView showGridLines="0" showRowColHeaders="0" workbookViewId="0">
      <selection sqref="A1:G24"/>
    </sheetView>
  </sheetViews>
  <sheetFormatPr defaultRowHeight="12.75"/>
  <cols>
    <col min="1" max="1" width="4" style="18" customWidth="1"/>
    <col min="2" max="2" width="3.42578125" style="18" customWidth="1"/>
    <col min="3" max="3" width="3" style="18" customWidth="1"/>
    <col min="4" max="4" width="3.140625" style="18" customWidth="1"/>
    <col min="5" max="5" width="19.7109375" style="18" customWidth="1"/>
    <col min="6" max="6" width="20.140625" style="18" customWidth="1"/>
    <col min="7" max="7" width="34.85546875" style="18" customWidth="1"/>
    <col min="8" max="16384" width="9.140625" style="18"/>
  </cols>
  <sheetData>
    <row r="1" spans="1:10">
      <c r="A1" s="108" t="s">
        <v>15</v>
      </c>
      <c r="B1" s="108"/>
      <c r="C1" s="108"/>
      <c r="D1" s="108"/>
      <c r="E1" s="108"/>
      <c r="F1" s="58"/>
      <c r="G1" s="58" t="s">
        <v>17</v>
      </c>
    </row>
    <row r="2" spans="1:10">
      <c r="A2" s="108" t="str">
        <f>CONCATENATE(Main!B13,",")</f>
        <v>Sri:N.VENKATESWARLU,</v>
      </c>
      <c r="B2" s="108"/>
      <c r="C2" s="108"/>
      <c r="D2" s="108"/>
      <c r="E2" s="108"/>
      <c r="F2" s="58"/>
      <c r="G2" s="58" t="s">
        <v>38</v>
      </c>
    </row>
    <row r="3" spans="1:10">
      <c r="A3" s="108" t="s">
        <v>107</v>
      </c>
      <c r="B3" s="108"/>
      <c r="C3" s="108"/>
      <c r="D3" s="108"/>
      <c r="E3" s="108"/>
      <c r="F3" s="58"/>
      <c r="G3" s="105" t="str">
        <f>CONCATENATE(Main!B21,".")</f>
        <v>Nellore Main.</v>
      </c>
    </row>
    <row r="4" spans="1:10">
      <c r="A4" s="108" t="str">
        <f>CONCATENATE("Centre No: ",Main!B4,",")</f>
        <v>Centre No: 04201,</v>
      </c>
      <c r="B4" s="108"/>
      <c r="C4" s="108"/>
      <c r="D4" s="108"/>
      <c r="E4" s="108"/>
      <c r="F4" s="58"/>
      <c r="G4" s="105"/>
      <c r="J4" s="20"/>
    </row>
    <row r="5" spans="1:10" ht="33" customHeight="1">
      <c r="A5" s="109" t="str">
        <f>CONCATENATE(Main!B3,".")</f>
        <v>Govt.Model High School, Nellore.</v>
      </c>
      <c r="B5" s="109"/>
      <c r="C5" s="109"/>
      <c r="D5" s="109"/>
      <c r="E5" s="109"/>
      <c r="F5" s="58"/>
      <c r="G5" s="58"/>
    </row>
    <row r="6" spans="1:10" ht="25.5" customHeight="1">
      <c r="A6" s="110" t="str">
        <f>CONCATENATE("      ",Main!B9,"                                                            ",Main!C9)</f>
        <v xml:space="preserve">      01/S.S.C. Exams/ March,2015                                                            Dt: 18/03/2015</v>
      </c>
      <c r="B6" s="110"/>
      <c r="C6" s="110"/>
      <c r="D6" s="110"/>
      <c r="E6" s="110"/>
      <c r="F6" s="110"/>
      <c r="G6" s="110"/>
    </row>
    <row r="7" spans="1:10">
      <c r="A7" s="58"/>
      <c r="B7" s="58" t="s">
        <v>19</v>
      </c>
      <c r="C7" s="58"/>
      <c r="D7" s="58"/>
      <c r="E7" s="58"/>
      <c r="F7" s="58"/>
      <c r="G7" s="58"/>
    </row>
    <row r="8" spans="1:10" ht="65.25" customHeight="1">
      <c r="A8" s="58"/>
      <c r="B8" s="58"/>
      <c r="C8" s="22" t="s">
        <v>20</v>
      </c>
      <c r="D8" s="103" t="str">
        <f>CONCATENATE( Main!B3," with Centre No: ",Main!B4,", ",Main!B5," Mandal, ",Main!B6," District - ",Main!B2," - Conduct of Examinations -Booking of Answer Scripts Under Speed Post System to the Spot valuation centre’s without affixing any service postage  - Request- Regarding")</f>
        <v>Govt.Model High School, Nellore with Centre No: 04201, Nellore Mandal, Sri Potti Sreeramulu Nellore District - SSC Public Examinations, March-2015 - Conduct of Examinations -Booking of Answer Scripts Under Speed Post System to the Spot valuation centre’s without affixing any service postage  - Request- Regarding</v>
      </c>
      <c r="E8" s="103"/>
      <c r="F8" s="103"/>
      <c r="G8" s="103"/>
    </row>
    <row r="9" spans="1:10" ht="30.75" customHeight="1">
      <c r="A9" s="58"/>
      <c r="B9" s="58"/>
      <c r="C9" s="22" t="s">
        <v>26</v>
      </c>
      <c r="D9" s="23" t="s">
        <v>27</v>
      </c>
      <c r="E9" s="103" t="str">
        <f>CONCATENATE(Main!B7," of the Director of the Govt. Examinations, Andhra Pradesh, Hyderabad. ")</f>
        <v xml:space="preserve">Rc.No.______________,  Dated: ______________ of the Director of the Govt. Examinations, Andhra Pradesh, Hyderabad. </v>
      </c>
      <c r="F9" s="103"/>
      <c r="G9" s="103"/>
    </row>
    <row r="10" spans="1:10" ht="32.25" customHeight="1">
      <c r="A10" s="58"/>
      <c r="B10" s="58"/>
      <c r="C10" s="58"/>
      <c r="D10" s="23" t="s">
        <v>28</v>
      </c>
      <c r="E10" s="103" t="str">
        <f>CONCATENATE( Main!B8," of the District Educational Officer,", Main!B6)</f>
        <v>R.C.NO:___________  Dt: _____________ of the District Educational Officer,Sri Potti Sreeramulu Nellore</v>
      </c>
      <c r="F10" s="103"/>
      <c r="G10" s="103"/>
    </row>
    <row r="11" spans="1:10">
      <c r="A11" s="58"/>
      <c r="B11" s="58"/>
      <c r="C11" s="58"/>
      <c r="D11" s="58"/>
      <c r="E11" s="58"/>
      <c r="F11" s="58"/>
      <c r="G11" s="58"/>
    </row>
    <row r="12" spans="1:10" ht="52.5" customHeight="1">
      <c r="A12" s="103" t="str">
        <f>CONCATENATE("                 In the References 1st &amp; 2nd Cited above , The ",Main!B2," will be conducted ",Main!B10,".The timings of the Examinations are ",Main!B11,". The Centre Capacity is ",Main!B12,".")</f>
        <v xml:space="preserve">                 In the References 1st &amp; 2nd Cited above , The SSC Public Examinations, March-2015 will be conducted From 26-03-2015 To 11-04-2015.The timings of the Examinations are from 09.30 AM to 12.00 Noon. The Centre Capacity is 228.</v>
      </c>
      <c r="B12" s="103"/>
      <c r="C12" s="103"/>
      <c r="D12" s="103"/>
      <c r="E12" s="103"/>
      <c r="F12" s="103"/>
      <c r="G12" s="103"/>
    </row>
    <row r="13" spans="1:10" ht="35.25" customHeight="1">
      <c r="A13" s="103" t="s">
        <v>39</v>
      </c>
      <c r="B13" s="103"/>
      <c r="C13" s="103"/>
      <c r="D13" s="103"/>
      <c r="E13" s="103"/>
      <c r="F13" s="103"/>
      <c r="G13" s="103"/>
    </row>
    <row r="14" spans="1:10" ht="19.5" customHeight="1">
      <c r="A14" s="105" t="s">
        <v>32</v>
      </c>
      <c r="B14" s="105"/>
      <c r="C14" s="105"/>
      <c r="D14" s="105"/>
      <c r="E14" s="105"/>
      <c r="F14" s="105"/>
      <c r="G14" s="105"/>
    </row>
    <row r="15" spans="1:10">
      <c r="A15" s="106" t="s">
        <v>29</v>
      </c>
      <c r="B15" s="106"/>
      <c r="C15" s="106"/>
      <c r="D15" s="106"/>
      <c r="E15" s="106"/>
      <c r="F15" s="106"/>
      <c r="G15" s="106"/>
    </row>
    <row r="16" spans="1:10" ht="10.5" customHeight="1">
      <c r="A16" s="58"/>
      <c r="B16" s="58"/>
      <c r="C16" s="58"/>
      <c r="D16" s="58"/>
      <c r="E16" s="58"/>
      <c r="F16" s="58"/>
      <c r="G16" s="58"/>
    </row>
    <row r="17" spans="1:7">
      <c r="A17" s="58"/>
      <c r="B17" s="58"/>
      <c r="C17" s="58"/>
      <c r="D17" s="58"/>
      <c r="E17" s="58"/>
      <c r="F17" s="58"/>
      <c r="G17" s="56" t="s">
        <v>30</v>
      </c>
    </row>
    <row r="18" spans="1:7" ht="21.75" customHeight="1">
      <c r="A18" s="58"/>
      <c r="B18" s="58"/>
      <c r="C18" s="58"/>
      <c r="D18" s="58"/>
      <c r="E18" s="58"/>
      <c r="F18" s="58"/>
      <c r="G18" s="56"/>
    </row>
    <row r="19" spans="1:7">
      <c r="A19" s="58"/>
      <c r="B19" s="58"/>
      <c r="C19" s="58"/>
      <c r="D19" s="58"/>
      <c r="E19" s="58"/>
      <c r="F19" s="58"/>
      <c r="G19" s="62" t="s">
        <v>107</v>
      </c>
    </row>
    <row r="20" spans="1:7">
      <c r="A20" s="58"/>
      <c r="B20" s="58"/>
      <c r="C20" s="58"/>
      <c r="D20" s="58"/>
      <c r="E20" s="58"/>
      <c r="F20" s="58"/>
      <c r="G20" s="62" t="str">
        <f>A4</f>
        <v>Centre No: 04201,</v>
      </c>
    </row>
    <row r="21" spans="1:7" ht="30" customHeight="1">
      <c r="A21" s="58"/>
      <c r="B21" s="58"/>
      <c r="C21" s="58"/>
      <c r="D21" s="58"/>
      <c r="E21" s="58"/>
      <c r="F21" s="58"/>
      <c r="G21" s="62" t="str">
        <f>A5</f>
        <v>Govt.Model High School, Nellore.</v>
      </c>
    </row>
    <row r="22" spans="1:7">
      <c r="A22" s="58" t="s">
        <v>31</v>
      </c>
      <c r="B22" s="58"/>
      <c r="C22" s="58"/>
      <c r="D22" s="58"/>
      <c r="E22" s="58"/>
      <c r="F22" s="58"/>
      <c r="G22" s="56"/>
    </row>
    <row r="23" spans="1:7">
      <c r="A23" s="58" t="str">
        <f>CONCATENATE("1. Time Table for ",Main!B2,".")</f>
        <v>1. Time Table for SSC Public Examinations, March-2015.</v>
      </c>
      <c r="B23" s="58"/>
      <c r="C23" s="58"/>
      <c r="D23" s="58"/>
      <c r="E23" s="58"/>
      <c r="F23" s="58"/>
      <c r="G23" s="58"/>
    </row>
    <row r="24" spans="1:7">
      <c r="A24" s="58"/>
      <c r="B24" s="58"/>
      <c r="C24" s="58"/>
      <c r="D24" s="58"/>
      <c r="E24" s="58"/>
      <c r="F24" s="58"/>
      <c r="G24" s="58"/>
    </row>
  </sheetData>
  <sheetProtection password="CC00" sheet="1" objects="1" scenarios="1" formatCells="0" formatColumns="0" formatRows="0"/>
  <protectedRanges>
    <protectedRange password="CF7A" sqref="A1:G24" name="Range1"/>
  </protectedRanges>
  <mergeCells count="14">
    <mergeCell ref="A5:E5"/>
    <mergeCell ref="A1:E1"/>
    <mergeCell ref="A2:E2"/>
    <mergeCell ref="A3:E3"/>
    <mergeCell ref="G3:G4"/>
    <mergeCell ref="A4:E4"/>
    <mergeCell ref="A15:G15"/>
    <mergeCell ref="A6:G6"/>
    <mergeCell ref="D8:G8"/>
    <mergeCell ref="E9:G9"/>
    <mergeCell ref="E10:G10"/>
    <mergeCell ref="A12:G12"/>
    <mergeCell ref="A13:G13"/>
    <mergeCell ref="A14:G14"/>
  </mergeCells>
  <printOptions horizontalCentered="1"/>
  <pageMargins left="0.5" right="0.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Main</vt:lpstr>
      <vt:lpstr>Time Table</vt:lpstr>
      <vt:lpstr>School</vt:lpstr>
      <vt:lpstr>Anl</vt:lpstr>
      <vt:lpstr>E.Centre</vt:lpstr>
      <vt:lpstr>ThasilDhar</vt:lpstr>
      <vt:lpstr>SHO</vt:lpstr>
      <vt:lpstr>Medical</vt:lpstr>
      <vt:lpstr>Postoffice</vt:lpstr>
      <vt:lpstr>OS</vt:lpstr>
      <vt:lpstr>MEO</vt:lpstr>
      <vt:lpstr>DEO</vt:lpstr>
      <vt:lpstr>Additional Budget</vt:lpstr>
      <vt:lpstr>P.E. Meterial</vt:lpstr>
      <vt:lpstr>Conatct Nos</vt:lpstr>
      <vt:lpstr>NCPEM</vt:lpstr>
      <vt:lpstr>Anl!Print_Area</vt:lpstr>
      <vt:lpstr>DEO!Print_Area</vt:lpstr>
      <vt:lpstr>E.Centre!Print_Area</vt:lpstr>
      <vt:lpstr>Medical!Print_Area</vt:lpstr>
      <vt:lpstr>OS!Print_Area</vt:lpstr>
      <vt:lpstr>'P.E. Meterial'!Print_Area</vt:lpstr>
      <vt:lpstr>Postoffice!Print_Area</vt:lpstr>
      <vt:lpstr>School!Print_Area</vt:lpstr>
      <vt:lpstr>SHO!Print_Area</vt:lpstr>
      <vt:lpstr>ThasilDhar!Print_Area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2015-03-18T16:41:19Z</dcterms:modified>
</cp:coreProperties>
</file>